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ashare1\DHA-Health-Policies&amp;Standards-Department\8. Monitoring and Evaluation\2. KPIs\5. Organ Donation\2022\5. Drafts\Final\Updated 2023\"/>
    </mc:Choice>
  </mc:AlternateContent>
  <xr:revisionPtr revIDLastSave="0" documentId="13_ncr:1_{9887AC96-D975-47A1-8C21-60EFE4B17C3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Introduction" sheetId="12" r:id="rId1"/>
    <sheet name="ODU BD- Hospital Name" sheetId="6" r:id="rId2"/>
    <sheet name="ICD-10 Codes" sheetId="11" r:id="rId3"/>
    <sheet name="Drop down lists" sheetId="9" state="hidden" r:id="rId4"/>
    <sheet name="Sheet1" sheetId="7" state="hidden" r:id="rId5"/>
  </sheets>
  <definedNames>
    <definedName name="Home">#REF!,#REF!,#REF!,#REF!,#REF!</definedName>
    <definedName name="NAME">#REF!</definedName>
  </definedNames>
  <calcPr calcId="191029"/>
  <fileRecoveryPr autoRecover="0"/>
</workbook>
</file>

<file path=xl/calcChain.xml><?xml version="1.0" encoding="utf-8"?>
<calcChain xmlns="http://schemas.openxmlformats.org/spreadsheetml/2006/main">
  <c r="BR20" i="6" l="1"/>
  <c r="BG30" i="6"/>
  <c r="BI30" i="6"/>
  <c r="AZ20" i="6"/>
  <c r="AH20" i="6"/>
  <c r="AD20" i="6"/>
  <c r="AX217" i="6"/>
  <c r="AX201" i="6"/>
  <c r="AX185" i="6"/>
  <c r="AX162" i="6"/>
  <c r="AX146" i="6"/>
  <c r="AX130" i="6"/>
  <c r="AX107" i="6"/>
  <c r="AX91" i="6"/>
  <c r="AX68" i="6"/>
  <c r="AX75" i="6"/>
  <c r="AX52" i="6"/>
  <c r="AX36" i="6"/>
  <c r="AX20" i="6"/>
  <c r="AW233" i="6" l="1"/>
  <c r="AX227" i="6"/>
  <c r="AX233" i="6" s="1"/>
  <c r="AX211" i="6"/>
  <c r="AX195" i="6"/>
  <c r="AX172" i="6"/>
  <c r="AX156" i="6"/>
  <c r="AX140" i="6"/>
  <c r="AX117" i="6"/>
  <c r="AX101" i="6"/>
  <c r="AX85" i="6"/>
  <c r="AX62" i="6"/>
  <c r="AX46" i="6"/>
  <c r="AX30" i="6"/>
  <c r="BR211" i="6" l="1"/>
  <c r="BR233" i="6" s="1"/>
  <c r="BR227" i="6"/>
  <c r="BN239" i="6"/>
  <c r="BK239" i="6"/>
  <c r="BO68" i="6"/>
  <c r="BN68" i="6"/>
  <c r="BN123" i="6"/>
  <c r="BO178" i="6"/>
  <c r="BN178" i="6"/>
  <c r="BO195" i="6"/>
  <c r="BQ227" i="6"/>
  <c r="BO227" i="6"/>
  <c r="BR217" i="6"/>
  <c r="BQ211" i="6"/>
  <c r="BO211" i="6"/>
  <c r="BR201" i="6"/>
  <c r="BR195" i="6"/>
  <c r="BQ195" i="6"/>
  <c r="BR185" i="6"/>
  <c r="BR172" i="6"/>
  <c r="BQ172" i="6"/>
  <c r="BO172" i="6"/>
  <c r="BR162" i="6"/>
  <c r="BR156" i="6"/>
  <c r="BQ156" i="6"/>
  <c r="BO156" i="6"/>
  <c r="BR146" i="6"/>
  <c r="BR140" i="6"/>
  <c r="BQ140" i="6"/>
  <c r="BO140" i="6"/>
  <c r="BR130" i="6"/>
  <c r="BR117" i="6"/>
  <c r="BR123" i="6" s="1"/>
  <c r="BQ117" i="6"/>
  <c r="BO117" i="6"/>
  <c r="BR107" i="6"/>
  <c r="BR91" i="6"/>
  <c r="BR101" i="6"/>
  <c r="BQ101" i="6"/>
  <c r="BO101" i="6"/>
  <c r="BO123" i="6" s="1"/>
  <c r="BR85" i="6"/>
  <c r="BQ85" i="6"/>
  <c r="BO85" i="6"/>
  <c r="BR75" i="6"/>
  <c r="BR62" i="6"/>
  <c r="BR68" i="6" s="1"/>
  <c r="BR52" i="6"/>
  <c r="BQ62" i="6"/>
  <c r="BO62" i="6"/>
  <c r="BR46" i="6"/>
  <c r="BQ46" i="6"/>
  <c r="BO46" i="6"/>
  <c r="BR36" i="6"/>
  <c r="BR30" i="6"/>
  <c r="BO30" i="6"/>
  <c r="AX239" i="6"/>
  <c r="AZ21" i="6"/>
  <c r="AZ22" i="6"/>
  <c r="AZ23" i="6"/>
  <c r="AZ24" i="6"/>
  <c r="AZ25" i="6"/>
  <c r="AZ26" i="6"/>
  <c r="AZ27" i="6"/>
  <c r="AZ28" i="6"/>
  <c r="AZ29" i="6"/>
  <c r="AZ226" i="6"/>
  <c r="AZ225" i="6"/>
  <c r="AZ224" i="6"/>
  <c r="AZ223" i="6"/>
  <c r="AZ222" i="6"/>
  <c r="AZ221" i="6"/>
  <c r="AZ220" i="6"/>
  <c r="AZ219" i="6"/>
  <c r="AZ218" i="6"/>
  <c r="AZ217" i="6"/>
  <c r="AZ210" i="6"/>
  <c r="AZ209" i="6"/>
  <c r="AZ208" i="6"/>
  <c r="AZ207" i="6"/>
  <c r="AZ206" i="6"/>
  <c r="AZ205" i="6"/>
  <c r="AZ204" i="6"/>
  <c r="AZ203" i="6"/>
  <c r="AZ202" i="6"/>
  <c r="AZ201" i="6"/>
  <c r="AZ194" i="6"/>
  <c r="AZ193" i="6"/>
  <c r="AZ192" i="6"/>
  <c r="AZ191" i="6"/>
  <c r="AZ190" i="6"/>
  <c r="AZ189" i="6"/>
  <c r="AZ188" i="6"/>
  <c r="AZ187" i="6"/>
  <c r="AZ186" i="6"/>
  <c r="AZ185" i="6"/>
  <c r="AZ171" i="6"/>
  <c r="AZ170" i="6"/>
  <c r="AZ169" i="6"/>
  <c r="AZ168" i="6"/>
  <c r="AZ167" i="6"/>
  <c r="AZ166" i="6"/>
  <c r="AZ165" i="6"/>
  <c r="AZ164" i="6"/>
  <c r="AZ163" i="6"/>
  <c r="AZ162" i="6"/>
  <c r="AZ155" i="6"/>
  <c r="AZ154" i="6"/>
  <c r="AZ153" i="6"/>
  <c r="AZ152" i="6"/>
  <c r="AZ151" i="6"/>
  <c r="AZ150" i="6"/>
  <c r="AZ149" i="6"/>
  <c r="AZ148" i="6"/>
  <c r="AZ147" i="6"/>
  <c r="AZ146" i="6"/>
  <c r="AZ139" i="6"/>
  <c r="AZ138" i="6"/>
  <c r="AZ137" i="6"/>
  <c r="AZ136" i="6"/>
  <c r="AZ135" i="6"/>
  <c r="AZ134" i="6"/>
  <c r="AZ133" i="6"/>
  <c r="AZ132" i="6"/>
  <c r="AZ131" i="6"/>
  <c r="AZ130" i="6"/>
  <c r="AZ116" i="6"/>
  <c r="AZ115" i="6"/>
  <c r="AZ114" i="6"/>
  <c r="AZ113" i="6"/>
  <c r="AZ112" i="6"/>
  <c r="AZ111" i="6"/>
  <c r="AZ110" i="6"/>
  <c r="AZ109" i="6"/>
  <c r="AZ108" i="6"/>
  <c r="AZ107" i="6"/>
  <c r="AZ100" i="6"/>
  <c r="AZ99" i="6"/>
  <c r="AZ98" i="6"/>
  <c r="AZ97" i="6"/>
  <c r="AZ96" i="6"/>
  <c r="AZ95" i="6"/>
  <c r="AZ94" i="6"/>
  <c r="AZ93" i="6"/>
  <c r="AZ92" i="6"/>
  <c r="AZ91" i="6"/>
  <c r="AZ84" i="6"/>
  <c r="AZ83" i="6"/>
  <c r="AZ82" i="6"/>
  <c r="AZ81" i="6"/>
  <c r="AZ80" i="6"/>
  <c r="AZ79" i="6"/>
  <c r="AZ78" i="6"/>
  <c r="AZ77" i="6"/>
  <c r="AZ76" i="6"/>
  <c r="AZ75" i="6"/>
  <c r="AZ61" i="6"/>
  <c r="AZ60" i="6"/>
  <c r="AZ59" i="6"/>
  <c r="AZ58" i="6"/>
  <c r="AZ57" i="6"/>
  <c r="AZ56" i="6"/>
  <c r="AZ55" i="6"/>
  <c r="AZ54" i="6"/>
  <c r="AZ53" i="6"/>
  <c r="AZ52" i="6"/>
  <c r="AZ45" i="6"/>
  <c r="AZ44" i="6"/>
  <c r="AZ43" i="6"/>
  <c r="AZ42" i="6"/>
  <c r="AZ41" i="6"/>
  <c r="AZ40" i="6"/>
  <c r="AZ39" i="6"/>
  <c r="AZ38" i="6"/>
  <c r="AZ37" i="6"/>
  <c r="AZ36" i="6"/>
  <c r="BO233" i="6" l="1"/>
  <c r="BO239" i="6" s="1"/>
  <c r="I237" i="6"/>
  <c r="I236" i="6"/>
  <c r="I238" i="6" s="1"/>
  <c r="I232" i="6"/>
  <c r="BN227" i="6"/>
  <c r="BK227" i="6"/>
  <c r="BI227" i="6"/>
  <c r="BG227" i="6"/>
  <c r="BF227" i="6"/>
  <c r="BE227" i="6"/>
  <c r="BD227" i="6"/>
  <c r="BC227" i="6"/>
  <c r="BA227" i="6"/>
  <c r="AW227" i="6"/>
  <c r="AS227" i="6"/>
  <c r="I229" i="6" s="1"/>
  <c r="AM227" i="6"/>
  <c r="AL227" i="6"/>
  <c r="AK227" i="6"/>
  <c r="AJ227" i="6"/>
  <c r="AI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AH226" i="6"/>
  <c r="AD226" i="6"/>
  <c r="AH225" i="6"/>
  <c r="AD225" i="6"/>
  <c r="AH224" i="6"/>
  <c r="AD224" i="6"/>
  <c r="AH223" i="6"/>
  <c r="AD223" i="6"/>
  <c r="AH222" i="6"/>
  <c r="AD222" i="6"/>
  <c r="AH221" i="6"/>
  <c r="AD221" i="6"/>
  <c r="AH220" i="6"/>
  <c r="AD220" i="6"/>
  <c r="AH219" i="6"/>
  <c r="AD219" i="6"/>
  <c r="AH218" i="6"/>
  <c r="AD218" i="6"/>
  <c r="A218" i="6"/>
  <c r="A219" i="6" s="1"/>
  <c r="A220" i="6" s="1"/>
  <c r="A221" i="6" s="1"/>
  <c r="A222" i="6" s="1"/>
  <c r="A223" i="6" s="1"/>
  <c r="A224" i="6" s="1"/>
  <c r="A225" i="6" s="1"/>
  <c r="A226" i="6" s="1"/>
  <c r="AH217" i="6"/>
  <c r="AD217" i="6"/>
  <c r="I216" i="6"/>
  <c r="BN211" i="6"/>
  <c r="BK211" i="6"/>
  <c r="BI211" i="6"/>
  <c r="BG211" i="6"/>
  <c r="BF211" i="6"/>
  <c r="BE211" i="6"/>
  <c r="BD211" i="6"/>
  <c r="BC211" i="6"/>
  <c r="BA211" i="6"/>
  <c r="AW211" i="6"/>
  <c r="AS211" i="6"/>
  <c r="I213" i="6" s="1"/>
  <c r="AM211" i="6"/>
  <c r="AL211" i="6"/>
  <c r="AK211" i="6"/>
  <c r="AJ211" i="6"/>
  <c r="AI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AH210" i="6"/>
  <c r="AD210" i="6"/>
  <c r="AH209" i="6"/>
  <c r="AD209" i="6"/>
  <c r="AH208" i="6"/>
  <c r="AD208" i="6"/>
  <c r="AH207" i="6"/>
  <c r="AD207" i="6"/>
  <c r="AH206" i="6"/>
  <c r="AD206" i="6"/>
  <c r="AH205" i="6"/>
  <c r="AD205" i="6"/>
  <c r="AH204" i="6"/>
  <c r="AD204" i="6"/>
  <c r="AH203" i="6"/>
  <c r="AD203" i="6"/>
  <c r="AH202" i="6"/>
  <c r="AD202" i="6"/>
  <c r="A202" i="6"/>
  <c r="A203" i="6" s="1"/>
  <c r="A204" i="6" s="1"/>
  <c r="A205" i="6" s="1"/>
  <c r="A206" i="6" s="1"/>
  <c r="A207" i="6" s="1"/>
  <c r="A208" i="6" s="1"/>
  <c r="A209" i="6" s="1"/>
  <c r="A210" i="6" s="1"/>
  <c r="AH201" i="6"/>
  <c r="AD201" i="6"/>
  <c r="I200" i="6"/>
  <c r="BN195" i="6"/>
  <c r="BK195" i="6"/>
  <c r="BI195" i="6"/>
  <c r="BG195" i="6"/>
  <c r="BF195" i="6"/>
  <c r="BE195" i="6"/>
  <c r="BD195" i="6"/>
  <c r="BC195" i="6"/>
  <c r="BA195" i="6"/>
  <c r="AW195" i="6"/>
  <c r="AS195" i="6"/>
  <c r="I197" i="6" s="1"/>
  <c r="AM195" i="6"/>
  <c r="AL195" i="6"/>
  <c r="AK195" i="6"/>
  <c r="AJ195" i="6"/>
  <c r="AI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AH194" i="6"/>
  <c r="AD194" i="6"/>
  <c r="AH193" i="6"/>
  <c r="AD193" i="6"/>
  <c r="AH192" i="6"/>
  <c r="AD192" i="6"/>
  <c r="AH191" i="6"/>
  <c r="AD191" i="6"/>
  <c r="AH190" i="6"/>
  <c r="AD190" i="6"/>
  <c r="AH189" i="6"/>
  <c r="AD189" i="6"/>
  <c r="AH188" i="6"/>
  <c r="AD188" i="6"/>
  <c r="AH187" i="6"/>
  <c r="AD187" i="6"/>
  <c r="AH186" i="6"/>
  <c r="AD186" i="6"/>
  <c r="A186" i="6"/>
  <c r="A187" i="6" s="1"/>
  <c r="A188" i="6" s="1"/>
  <c r="A189" i="6" s="1"/>
  <c r="A190" i="6" s="1"/>
  <c r="A191" i="6" s="1"/>
  <c r="A192" i="6" s="1"/>
  <c r="A193" i="6" s="1"/>
  <c r="A194" i="6" s="1"/>
  <c r="AH185" i="6"/>
  <c r="AD185" i="6"/>
  <c r="I182" i="6"/>
  <c r="I181" i="6"/>
  <c r="I183" i="6" s="1"/>
  <c r="I177" i="6"/>
  <c r="BN172" i="6"/>
  <c r="BK172" i="6"/>
  <c r="BI172" i="6"/>
  <c r="BG172" i="6"/>
  <c r="BF172" i="6"/>
  <c r="BE172" i="6"/>
  <c r="BD172" i="6"/>
  <c r="BC172" i="6"/>
  <c r="BA172" i="6"/>
  <c r="AW172" i="6"/>
  <c r="AS172" i="6"/>
  <c r="I174" i="6" s="1"/>
  <c r="AM172" i="6"/>
  <c r="AL172" i="6"/>
  <c r="AK172" i="6"/>
  <c r="AJ172" i="6"/>
  <c r="AI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AH171" i="6"/>
  <c r="AD171" i="6"/>
  <c r="AH170" i="6"/>
  <c r="AD170" i="6"/>
  <c r="AH169" i="6"/>
  <c r="AD169" i="6"/>
  <c r="AH168" i="6"/>
  <c r="AD168" i="6"/>
  <c r="AH167" i="6"/>
  <c r="AD167" i="6"/>
  <c r="AH166" i="6"/>
  <c r="AD166" i="6"/>
  <c r="AH165" i="6"/>
  <c r="AD165" i="6"/>
  <c r="AH164" i="6"/>
  <c r="AD164" i="6"/>
  <c r="AH163" i="6"/>
  <c r="AD163" i="6"/>
  <c r="A163" i="6"/>
  <c r="A164" i="6" s="1"/>
  <c r="A165" i="6" s="1"/>
  <c r="A166" i="6" s="1"/>
  <c r="A167" i="6" s="1"/>
  <c r="A168" i="6" s="1"/>
  <c r="A169" i="6" s="1"/>
  <c r="A170" i="6" s="1"/>
  <c r="A171" i="6" s="1"/>
  <c r="AH162" i="6"/>
  <c r="AD162" i="6"/>
  <c r="I161" i="6"/>
  <c r="BN156" i="6"/>
  <c r="BK156" i="6"/>
  <c r="BI156" i="6"/>
  <c r="BG156" i="6"/>
  <c r="BF156" i="6"/>
  <c r="BE156" i="6"/>
  <c r="BD156" i="6"/>
  <c r="BC156" i="6"/>
  <c r="BA156" i="6"/>
  <c r="AW156" i="6"/>
  <c r="AS156" i="6"/>
  <c r="I158" i="6" s="1"/>
  <c r="AM156" i="6"/>
  <c r="AL156" i="6"/>
  <c r="AK156" i="6"/>
  <c r="AJ156" i="6"/>
  <c r="AI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AH155" i="6"/>
  <c r="AD155" i="6"/>
  <c r="AH154" i="6"/>
  <c r="AD154" i="6"/>
  <c r="AH153" i="6"/>
  <c r="AD153" i="6"/>
  <c r="AH152" i="6"/>
  <c r="AD152" i="6"/>
  <c r="AH151" i="6"/>
  <c r="AD151" i="6"/>
  <c r="AH150" i="6"/>
  <c r="AD150" i="6"/>
  <c r="AH149" i="6"/>
  <c r="AD149" i="6"/>
  <c r="AH148" i="6"/>
  <c r="AD148" i="6"/>
  <c r="AH147" i="6"/>
  <c r="AD147" i="6"/>
  <c r="A147" i="6"/>
  <c r="A148" i="6" s="1"/>
  <c r="A149" i="6" s="1"/>
  <c r="A150" i="6" s="1"/>
  <c r="A151" i="6" s="1"/>
  <c r="A152" i="6" s="1"/>
  <c r="A153" i="6" s="1"/>
  <c r="A154" i="6" s="1"/>
  <c r="A155" i="6" s="1"/>
  <c r="AH146" i="6"/>
  <c r="AD146" i="6"/>
  <c r="I145" i="6"/>
  <c r="BN140" i="6"/>
  <c r="BK140" i="6"/>
  <c r="BI140" i="6"/>
  <c r="BG140" i="6"/>
  <c r="BF140" i="6"/>
  <c r="BE140" i="6"/>
  <c r="BD140" i="6"/>
  <c r="BC140" i="6"/>
  <c r="BA140" i="6"/>
  <c r="AW140" i="6"/>
  <c r="AS140" i="6"/>
  <c r="I142" i="6" s="1"/>
  <c r="AM140" i="6"/>
  <c r="AL140" i="6"/>
  <c r="AK140" i="6"/>
  <c r="AJ140" i="6"/>
  <c r="AJ178" i="6" s="1"/>
  <c r="AI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I141" i="6" s="1"/>
  <c r="AH139" i="6"/>
  <c r="AD139" i="6"/>
  <c r="AH138" i="6"/>
  <c r="AD138" i="6"/>
  <c r="AH137" i="6"/>
  <c r="AD137" i="6"/>
  <c r="AH136" i="6"/>
  <c r="AD136" i="6"/>
  <c r="AH135" i="6"/>
  <c r="AD135" i="6"/>
  <c r="AH134" i="6"/>
  <c r="AD134" i="6"/>
  <c r="AH133" i="6"/>
  <c r="AD133" i="6"/>
  <c r="AH132" i="6"/>
  <c r="AD132" i="6"/>
  <c r="AH131" i="6"/>
  <c r="AD131" i="6"/>
  <c r="A131" i="6"/>
  <c r="A132" i="6" s="1"/>
  <c r="A133" i="6" s="1"/>
  <c r="A134" i="6" s="1"/>
  <c r="A135" i="6" s="1"/>
  <c r="A136" i="6" s="1"/>
  <c r="A137" i="6" s="1"/>
  <c r="A138" i="6" s="1"/>
  <c r="A139" i="6" s="1"/>
  <c r="AH130" i="6"/>
  <c r="AD130" i="6"/>
  <c r="I127" i="6"/>
  <c r="I126" i="6"/>
  <c r="I128" i="6" s="1"/>
  <c r="I122" i="6"/>
  <c r="BN117" i="6"/>
  <c r="BK117" i="6"/>
  <c r="BI117" i="6"/>
  <c r="BG117" i="6"/>
  <c r="BF117" i="6"/>
  <c r="BE117" i="6"/>
  <c r="BD117" i="6"/>
  <c r="BC117" i="6"/>
  <c r="BA117" i="6"/>
  <c r="AW117" i="6"/>
  <c r="AS117" i="6"/>
  <c r="I119" i="6" s="1"/>
  <c r="AM117" i="6"/>
  <c r="AL117" i="6"/>
  <c r="AK117" i="6"/>
  <c r="AJ117" i="6"/>
  <c r="AI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AH116" i="6"/>
  <c r="AD116" i="6"/>
  <c r="AH115" i="6"/>
  <c r="AD115" i="6"/>
  <c r="AH114" i="6"/>
  <c r="AD114" i="6"/>
  <c r="AH113" i="6"/>
  <c r="AD113" i="6"/>
  <c r="AH112" i="6"/>
  <c r="AD112" i="6"/>
  <c r="AH111" i="6"/>
  <c r="AD111" i="6"/>
  <c r="AH110" i="6"/>
  <c r="AD110" i="6"/>
  <c r="AH109" i="6"/>
  <c r="AD109" i="6"/>
  <c r="AH108" i="6"/>
  <c r="AD108" i="6"/>
  <c r="A108" i="6"/>
  <c r="A109" i="6" s="1"/>
  <c r="A110" i="6" s="1"/>
  <c r="A111" i="6" s="1"/>
  <c r="A112" i="6" s="1"/>
  <c r="A113" i="6" s="1"/>
  <c r="A114" i="6" s="1"/>
  <c r="A115" i="6" s="1"/>
  <c r="A116" i="6" s="1"/>
  <c r="AH107" i="6"/>
  <c r="AD107" i="6"/>
  <c r="I106" i="6"/>
  <c r="BN101" i="6"/>
  <c r="BK101" i="6"/>
  <c r="BI101" i="6"/>
  <c r="BG101" i="6"/>
  <c r="BF101" i="6"/>
  <c r="BE101" i="6"/>
  <c r="BD101" i="6"/>
  <c r="BC101" i="6"/>
  <c r="BA101" i="6"/>
  <c r="AW101" i="6"/>
  <c r="AS101" i="6"/>
  <c r="I103" i="6" s="1"/>
  <c r="AM101" i="6"/>
  <c r="AL101" i="6"/>
  <c r="AK101" i="6"/>
  <c r="AJ101" i="6"/>
  <c r="AI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AH100" i="6"/>
  <c r="AD100" i="6"/>
  <c r="AH99" i="6"/>
  <c r="AD99" i="6"/>
  <c r="AH98" i="6"/>
  <c r="AD98" i="6"/>
  <c r="AH97" i="6"/>
  <c r="AD97" i="6"/>
  <c r="AH96" i="6"/>
  <c r="AD96" i="6"/>
  <c r="AH95" i="6"/>
  <c r="AD95" i="6"/>
  <c r="AH94" i="6"/>
  <c r="AD94" i="6"/>
  <c r="AH93" i="6"/>
  <c r="AD93" i="6"/>
  <c r="AH92" i="6"/>
  <c r="AD92" i="6"/>
  <c r="A92" i="6"/>
  <c r="A93" i="6" s="1"/>
  <c r="A94" i="6" s="1"/>
  <c r="A95" i="6" s="1"/>
  <c r="A96" i="6" s="1"/>
  <c r="A97" i="6" s="1"/>
  <c r="A98" i="6" s="1"/>
  <c r="A99" i="6" s="1"/>
  <c r="A100" i="6" s="1"/>
  <c r="AH91" i="6"/>
  <c r="AD91" i="6"/>
  <c r="I90" i="6"/>
  <c r="BN85" i="6"/>
  <c r="BK85" i="6"/>
  <c r="BI85" i="6"/>
  <c r="BG85" i="6"/>
  <c r="BF85" i="6"/>
  <c r="BE85" i="6"/>
  <c r="BD85" i="6"/>
  <c r="BC85" i="6"/>
  <c r="BA85" i="6"/>
  <c r="AW85" i="6"/>
  <c r="AS85" i="6"/>
  <c r="I87" i="6" s="1"/>
  <c r="AM85" i="6"/>
  <c r="AL85" i="6"/>
  <c r="AK85" i="6"/>
  <c r="AJ85" i="6"/>
  <c r="AI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AH84" i="6"/>
  <c r="AD84" i="6"/>
  <c r="AH83" i="6"/>
  <c r="AD83" i="6"/>
  <c r="AH82" i="6"/>
  <c r="AD82" i="6"/>
  <c r="AH81" i="6"/>
  <c r="AD81" i="6"/>
  <c r="AH80" i="6"/>
  <c r="AD80" i="6"/>
  <c r="AH79" i="6"/>
  <c r="AD79" i="6"/>
  <c r="AH78" i="6"/>
  <c r="AD78" i="6"/>
  <c r="AH77" i="6"/>
  <c r="AD77" i="6"/>
  <c r="AH76" i="6"/>
  <c r="AD76" i="6"/>
  <c r="A76" i="6"/>
  <c r="A77" i="6" s="1"/>
  <c r="A78" i="6" s="1"/>
  <c r="A79" i="6" s="1"/>
  <c r="A80" i="6" s="1"/>
  <c r="A81" i="6" s="1"/>
  <c r="A82" i="6" s="1"/>
  <c r="A83" i="6" s="1"/>
  <c r="A84" i="6" s="1"/>
  <c r="AH75" i="6"/>
  <c r="AD75" i="6"/>
  <c r="M62" i="6"/>
  <c r="I51" i="6"/>
  <c r="I72" i="6"/>
  <c r="I71" i="6"/>
  <c r="I73" i="6" s="1"/>
  <c r="I67" i="6"/>
  <c r="BN62" i="6"/>
  <c r="BK62" i="6"/>
  <c r="BI62" i="6"/>
  <c r="BG62" i="6"/>
  <c r="BF62" i="6"/>
  <c r="BE62" i="6"/>
  <c r="BD62" i="6"/>
  <c r="BC62" i="6"/>
  <c r="BA62" i="6"/>
  <c r="AW62" i="6"/>
  <c r="AS62" i="6"/>
  <c r="I64" i="6" s="1"/>
  <c r="AM62" i="6"/>
  <c r="AL62" i="6"/>
  <c r="AK62" i="6"/>
  <c r="AJ62" i="6"/>
  <c r="AI62" i="6"/>
  <c r="X62" i="6"/>
  <c r="W62" i="6"/>
  <c r="V62" i="6"/>
  <c r="U62" i="6"/>
  <c r="T62" i="6"/>
  <c r="S62" i="6"/>
  <c r="R62" i="6"/>
  <c r="Q62" i="6"/>
  <c r="P62" i="6"/>
  <c r="O62" i="6"/>
  <c r="N62" i="6"/>
  <c r="L62" i="6"/>
  <c r="AH61" i="6"/>
  <c r="AD61" i="6"/>
  <c r="AH60" i="6"/>
  <c r="AD60" i="6"/>
  <c r="AH59" i="6"/>
  <c r="AD59" i="6"/>
  <c r="AH58" i="6"/>
  <c r="AD58" i="6"/>
  <c r="AH57" i="6"/>
  <c r="AD57" i="6"/>
  <c r="AH56" i="6"/>
  <c r="AD56" i="6"/>
  <c r="AH55" i="6"/>
  <c r="AD55" i="6"/>
  <c r="AH54" i="6"/>
  <c r="AD54" i="6"/>
  <c r="AH53" i="6"/>
  <c r="AD53" i="6"/>
  <c r="A53" i="6"/>
  <c r="A54" i="6" s="1"/>
  <c r="A55" i="6" s="1"/>
  <c r="A56" i="6" s="1"/>
  <c r="A57" i="6" s="1"/>
  <c r="A58" i="6" s="1"/>
  <c r="A59" i="6" s="1"/>
  <c r="A60" i="6" s="1"/>
  <c r="A61" i="6" s="1"/>
  <c r="AH52" i="6"/>
  <c r="AD52" i="6"/>
  <c r="BN46" i="6"/>
  <c r="BK46" i="6"/>
  <c r="BI46" i="6"/>
  <c r="BG46" i="6"/>
  <c r="BF46" i="6"/>
  <c r="BE46" i="6"/>
  <c r="BD46" i="6"/>
  <c r="BC46" i="6"/>
  <c r="BA46" i="6"/>
  <c r="AW46" i="6"/>
  <c r="AS46" i="6"/>
  <c r="I48" i="6" s="1"/>
  <c r="AM46" i="6"/>
  <c r="AL46" i="6"/>
  <c r="AK46" i="6"/>
  <c r="AJ46" i="6"/>
  <c r="AI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AH45" i="6"/>
  <c r="AD45" i="6"/>
  <c r="AH44" i="6"/>
  <c r="AD44" i="6"/>
  <c r="AH43" i="6"/>
  <c r="AD43" i="6"/>
  <c r="AH42" i="6"/>
  <c r="AD42" i="6"/>
  <c r="AH41" i="6"/>
  <c r="AD41" i="6"/>
  <c r="AH40" i="6"/>
  <c r="AD40" i="6"/>
  <c r="AH39" i="6"/>
  <c r="AD39" i="6"/>
  <c r="AH38" i="6"/>
  <c r="AD38" i="6"/>
  <c r="AH37" i="6"/>
  <c r="AD37" i="6"/>
  <c r="A37" i="6"/>
  <c r="A38" i="6" s="1"/>
  <c r="A39" i="6" s="1"/>
  <c r="A40" i="6" s="1"/>
  <c r="A41" i="6" s="1"/>
  <c r="A42" i="6" s="1"/>
  <c r="A43" i="6" s="1"/>
  <c r="A44" i="6" s="1"/>
  <c r="A45" i="6" s="1"/>
  <c r="AH36" i="6"/>
  <c r="AD36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I35" i="6"/>
  <c r="BN30" i="6"/>
  <c r="BQ30" i="6"/>
  <c r="BA178" i="6" l="1"/>
  <c r="BK178" i="6"/>
  <c r="R178" i="6"/>
  <c r="L123" i="6"/>
  <c r="T123" i="6"/>
  <c r="AL123" i="6"/>
  <c r="BD233" i="6"/>
  <c r="BQ233" i="6"/>
  <c r="T233" i="6"/>
  <c r="AL233" i="6"/>
  <c r="M68" i="6"/>
  <c r="BF233" i="6"/>
  <c r="BD123" i="6"/>
  <c r="BQ123" i="6"/>
  <c r="N233" i="6"/>
  <c r="V233" i="6"/>
  <c r="I235" i="6"/>
  <c r="I243" i="6"/>
  <c r="AH140" i="6"/>
  <c r="S68" i="6"/>
  <c r="O233" i="6"/>
  <c r="W233" i="6"/>
  <c r="BG233" i="6"/>
  <c r="O68" i="6"/>
  <c r="W68" i="6"/>
  <c r="P68" i="6"/>
  <c r="X68" i="6"/>
  <c r="BQ68" i="6"/>
  <c r="O123" i="6"/>
  <c r="S233" i="6"/>
  <c r="AK233" i="6"/>
  <c r="BC233" i="6"/>
  <c r="BN233" i="6"/>
  <c r="M233" i="6"/>
  <c r="U233" i="6"/>
  <c r="AM233" i="6"/>
  <c r="BE233" i="6"/>
  <c r="BR239" i="6"/>
  <c r="AD211" i="6"/>
  <c r="T68" i="6"/>
  <c r="S178" i="6"/>
  <c r="AK178" i="6"/>
  <c r="BC178" i="6"/>
  <c r="U68" i="6"/>
  <c r="T178" i="6"/>
  <c r="AD227" i="6"/>
  <c r="N68" i="6"/>
  <c r="V68" i="6"/>
  <c r="AH227" i="6"/>
  <c r="I244" i="6"/>
  <c r="W123" i="6"/>
  <c r="Q68" i="6"/>
  <c r="I47" i="6"/>
  <c r="M123" i="6"/>
  <c r="U123" i="6"/>
  <c r="AM123" i="6"/>
  <c r="BE123" i="6"/>
  <c r="N178" i="6"/>
  <c r="V178" i="6"/>
  <c r="BF178" i="6"/>
  <c r="AH211" i="6"/>
  <c r="L68" i="6"/>
  <c r="R68" i="6"/>
  <c r="I125" i="6"/>
  <c r="BF123" i="6"/>
  <c r="R233" i="6"/>
  <c r="AJ233" i="6"/>
  <c r="BA233" i="6"/>
  <c r="BK233" i="6"/>
  <c r="I180" i="6"/>
  <c r="R123" i="6"/>
  <c r="AJ123" i="6"/>
  <c r="BA123" i="6"/>
  <c r="BK123" i="6"/>
  <c r="I102" i="6"/>
  <c r="P178" i="6"/>
  <c r="X178" i="6"/>
  <c r="AD156" i="6"/>
  <c r="I173" i="6"/>
  <c r="I196" i="6"/>
  <c r="AD46" i="6"/>
  <c r="AH46" i="6"/>
  <c r="S123" i="6"/>
  <c r="AK123" i="6"/>
  <c r="BC123" i="6"/>
  <c r="AD140" i="6"/>
  <c r="Q178" i="6"/>
  <c r="AI178" i="6"/>
  <c r="AX178" i="6"/>
  <c r="BI178" i="6"/>
  <c r="I157" i="6"/>
  <c r="L178" i="6"/>
  <c r="I228" i="6"/>
  <c r="AD62" i="6"/>
  <c r="N123" i="6"/>
  <c r="V123" i="6"/>
  <c r="AD101" i="6"/>
  <c r="AD117" i="6"/>
  <c r="AL178" i="6"/>
  <c r="BD178" i="6"/>
  <c r="BQ178" i="6"/>
  <c r="AD195" i="6"/>
  <c r="P233" i="6"/>
  <c r="X233" i="6"/>
  <c r="I242" i="6"/>
  <c r="AW123" i="6"/>
  <c r="BG123" i="6"/>
  <c r="AH101" i="6"/>
  <c r="AH117" i="6"/>
  <c r="I118" i="6"/>
  <c r="I86" i="6"/>
  <c r="M178" i="6"/>
  <c r="U178" i="6"/>
  <c r="AM178" i="6"/>
  <c r="BE178" i="6"/>
  <c r="BR178" i="6"/>
  <c r="AH195" i="6"/>
  <c r="Q233" i="6"/>
  <c r="AI233" i="6"/>
  <c r="BI233" i="6"/>
  <c r="AH62" i="6"/>
  <c r="AD85" i="6"/>
  <c r="P123" i="6"/>
  <c r="X123" i="6"/>
  <c r="AD172" i="6"/>
  <c r="I212" i="6"/>
  <c r="AH85" i="6"/>
  <c r="Q123" i="6"/>
  <c r="AI123" i="6"/>
  <c r="AX123" i="6"/>
  <c r="BI123" i="6"/>
  <c r="O178" i="6"/>
  <c r="W178" i="6"/>
  <c r="AW178" i="6"/>
  <c r="BG178" i="6"/>
  <c r="AH156" i="6"/>
  <c r="AH172" i="6"/>
  <c r="L233" i="6"/>
  <c r="I63" i="6"/>
  <c r="AH21" i="6"/>
  <c r="AH22" i="6"/>
  <c r="AH23" i="6"/>
  <c r="AH24" i="6"/>
  <c r="AH25" i="6"/>
  <c r="AH26" i="6"/>
  <c r="AH27" i="6"/>
  <c r="AH28" i="6"/>
  <c r="AH29" i="6"/>
  <c r="AD21" i="6"/>
  <c r="AD22" i="6"/>
  <c r="AD23" i="6"/>
  <c r="AD24" i="6"/>
  <c r="AD25" i="6"/>
  <c r="AD26" i="6"/>
  <c r="AD27" i="6"/>
  <c r="AD28" i="6"/>
  <c r="AD29" i="6"/>
  <c r="AD233" i="6" l="1"/>
  <c r="BQ239" i="6"/>
  <c r="R239" i="6"/>
  <c r="T239" i="6"/>
  <c r="S239" i="6"/>
  <c r="O239" i="6"/>
  <c r="I234" i="6"/>
  <c r="W239" i="6"/>
  <c r="AH178" i="6"/>
  <c r="N239" i="6"/>
  <c r="U239" i="6"/>
  <c r="V239" i="6"/>
  <c r="Q239" i="6"/>
  <c r="AD178" i="6"/>
  <c r="M239" i="6"/>
  <c r="I179" i="6"/>
  <c r="I124" i="6"/>
  <c r="X239" i="6"/>
  <c r="P239" i="6"/>
  <c r="AH123" i="6"/>
  <c r="AH233" i="6"/>
  <c r="L239" i="6"/>
  <c r="AD123" i="6"/>
  <c r="AS30" i="6"/>
  <c r="I32" i="6" s="1"/>
  <c r="I70" i="6" s="1"/>
  <c r="I241" i="6" s="1"/>
  <c r="AH30" i="6" l="1"/>
  <c r="AH68" i="6" s="1"/>
  <c r="AH239" i="6" s="1"/>
  <c r="J12" i="6"/>
  <c r="AL30" i="6" l="1"/>
  <c r="AL68" i="6" s="1"/>
  <c r="AL239" i="6" s="1"/>
  <c r="BG68" i="6"/>
  <c r="BG239" i="6" s="1"/>
  <c r="AD30" i="6" l="1"/>
  <c r="AD68" i="6" s="1"/>
  <c r="AD239" i="6" s="1"/>
  <c r="I31" i="6" l="1"/>
  <c r="I69" i="6" s="1"/>
  <c r="I240" i="6" s="1"/>
  <c r="AW30" i="6"/>
  <c r="AW68" i="6" s="1"/>
  <c r="AW239" i="6" s="1"/>
  <c r="A21" i="6" l="1"/>
  <c r="A22" i="6" s="1"/>
  <c r="A23" i="6" s="1"/>
  <c r="A24" i="6" s="1"/>
  <c r="A25" i="6" s="1"/>
  <c r="A26" i="6" s="1"/>
  <c r="A27" i="6" s="1"/>
  <c r="A28" i="6" s="1"/>
  <c r="A29" i="6" s="1"/>
  <c r="BK30" i="6"/>
  <c r="BK68" i="6" s="1"/>
  <c r="BD30" i="6"/>
  <c r="BD68" i="6" s="1"/>
  <c r="BD239" i="6" s="1"/>
  <c r="BE30" i="6"/>
  <c r="BE68" i="6" s="1"/>
  <c r="BE239" i="6" s="1"/>
  <c r="BF30" i="6"/>
  <c r="BF68" i="6" s="1"/>
  <c r="BF239" i="6" s="1"/>
  <c r="BI68" i="6"/>
  <c r="BI239" i="6" s="1"/>
  <c r="BC30" i="6"/>
  <c r="BC68" i="6" s="1"/>
  <c r="BC239" i="6" s="1"/>
  <c r="BA30" i="6"/>
  <c r="BA68" i="6" s="1"/>
  <c r="AM30" i="6"/>
  <c r="AM68" i="6" s="1"/>
  <c r="AM239" i="6" s="1"/>
  <c r="AK30" i="6"/>
  <c r="AK68" i="6" s="1"/>
  <c r="AK239" i="6" s="1"/>
  <c r="AJ30" i="6"/>
  <c r="AJ68" i="6" s="1"/>
  <c r="AJ239" i="6" s="1"/>
  <c r="AI30" i="6"/>
  <c r="AI68" i="6" s="1"/>
  <c r="AI239" i="6" s="1"/>
  <c r="A240" i="6" l="1"/>
  <c r="BA239" i="6" l="1"/>
</calcChain>
</file>

<file path=xl/sharedStrings.xml><?xml version="1.0" encoding="utf-8"?>
<sst xmlns="http://schemas.openxmlformats.org/spreadsheetml/2006/main" count="454" uniqueCount="288">
  <si>
    <t>Gender (M/F)</t>
  </si>
  <si>
    <t>No</t>
  </si>
  <si>
    <t>Yes</t>
  </si>
  <si>
    <t xml:space="preserve"> </t>
  </si>
  <si>
    <t>Home</t>
  </si>
  <si>
    <t>Ward</t>
  </si>
  <si>
    <t>Others</t>
  </si>
  <si>
    <t>Brain death (BD) diagnosis</t>
  </si>
  <si>
    <t>Total ICU Admissions</t>
  </si>
  <si>
    <t>Nationality</t>
  </si>
  <si>
    <t>Admission via</t>
  </si>
  <si>
    <t>ICU  Department Name</t>
  </si>
  <si>
    <t>Male</t>
  </si>
  <si>
    <t>Female</t>
  </si>
  <si>
    <t>Total Year</t>
  </si>
  <si>
    <t>* Medical Contraindication Specification</t>
  </si>
  <si>
    <t>Discharged with Good Outcome</t>
  </si>
  <si>
    <t>*Others Specification</t>
  </si>
  <si>
    <t>Causes for Admision of Ventilated / Comatose Patients (GCS≤8) (0/1)</t>
  </si>
  <si>
    <t xml:space="preserve">Total 1st Quarter  </t>
  </si>
  <si>
    <t xml:space="preserve">Total 2nd Quarter  </t>
  </si>
  <si>
    <t>Head Trauma /
Injury</t>
  </si>
  <si>
    <t>#</t>
  </si>
  <si>
    <t>Medical Record Number</t>
  </si>
  <si>
    <t>CICU</t>
  </si>
  <si>
    <t>SICU</t>
  </si>
  <si>
    <t>PICU</t>
  </si>
  <si>
    <t>MICU</t>
  </si>
  <si>
    <t>ABO Group</t>
  </si>
  <si>
    <t>Fracture Of Skull And Facial Bones</t>
  </si>
  <si>
    <t>Traumatic Cerebral Oedema</t>
  </si>
  <si>
    <t xml:space="preserve">Diffuse Brain Injury </t>
  </si>
  <si>
    <t>Focal Brain Injury</t>
  </si>
  <si>
    <t>Extradural Haemorrhage</t>
  </si>
  <si>
    <t>Intracranial Haemorrhage With Prolonged Coma</t>
  </si>
  <si>
    <t>Other Intracranial Injuries</t>
  </si>
  <si>
    <t>Intracranial Injuries Unspecified</t>
  </si>
  <si>
    <t xml:space="preserve">Cerebrovascular Accidents </t>
  </si>
  <si>
    <t>Intracranial Haemorrhage</t>
  </si>
  <si>
    <t>Other Non-Traumatic Intracranial Haemorrhage</t>
  </si>
  <si>
    <t>Cerebral Infarction</t>
  </si>
  <si>
    <t>Stroke Not Specific As Stroke Or Infraction</t>
  </si>
  <si>
    <t xml:space="preserve">Occlusion And Stenosis Of Precerebral Arteries </t>
  </si>
  <si>
    <t xml:space="preserve">Occlusion And Stenosis Of Cerebral Arteries </t>
  </si>
  <si>
    <t>Subarachnoid Haemorrhage</t>
  </si>
  <si>
    <t>Anoxic Brain Damage</t>
  </si>
  <si>
    <t>Compression Of Brain</t>
  </si>
  <si>
    <t>Cerebral Oedema</t>
  </si>
  <si>
    <t>Malignant Neoplasm Of The Brain</t>
  </si>
  <si>
    <t xml:space="preserve">Benign Neoplasm of the Brain </t>
  </si>
  <si>
    <t>Meningitis</t>
  </si>
  <si>
    <t>If Others Please specify</t>
  </si>
  <si>
    <t xml:space="preserve">If Others Please specify </t>
  </si>
  <si>
    <t>Cerebral Damage</t>
  </si>
  <si>
    <t>Cerebral Neoplasm</t>
  </si>
  <si>
    <t>Infections</t>
  </si>
  <si>
    <t>Trauma</t>
  </si>
  <si>
    <t xml:space="preserve">CT / MRI 
Findings </t>
  </si>
  <si>
    <t>Emirates Organ Transplant Center - Abu Dhabi Office Informed</t>
  </si>
  <si>
    <t>Patient Family Consent</t>
  </si>
  <si>
    <t>Brain Death</t>
  </si>
  <si>
    <t>Long Term Care Facility</t>
  </si>
  <si>
    <t>ICU</t>
  </si>
  <si>
    <t>KPI #2</t>
  </si>
  <si>
    <t>KPI #4</t>
  </si>
  <si>
    <t xml:space="preserve">Discharged with Bad Outcome </t>
  </si>
  <si>
    <t>KPI #3</t>
  </si>
  <si>
    <t>Hospital Name:</t>
  </si>
  <si>
    <t>Hospital DHA License Number:</t>
  </si>
  <si>
    <t>NICU</t>
  </si>
  <si>
    <t>Admission options</t>
  </si>
  <si>
    <t>Referral from another facility</t>
  </si>
  <si>
    <t>Referral from in-hosiptal department</t>
  </si>
  <si>
    <t>Other</t>
  </si>
  <si>
    <t>Emergency Department</t>
  </si>
  <si>
    <t>ICU Name</t>
  </si>
  <si>
    <t>A+</t>
  </si>
  <si>
    <t>A-</t>
  </si>
  <si>
    <t>B+</t>
  </si>
  <si>
    <t>B-</t>
  </si>
  <si>
    <t>O+</t>
  </si>
  <si>
    <t>O-</t>
  </si>
  <si>
    <t>AB+</t>
  </si>
  <si>
    <t>AB-</t>
  </si>
  <si>
    <t>Traumatic cerebral edema with loss of consciousness of any duration with death due to brain injury prior to regaining consciousness, initial encounter</t>
  </si>
  <si>
    <t>Traumatic cerebral edema with loss of consciousness of any duration with death due to other cause prior to regaining consciousness, initial encounter</t>
  </si>
  <si>
    <t>Diffuse traumatic brain injury with loss of consciousness of any duration with death due to brain injury prior to regaining consciousness, initial encounter</t>
  </si>
  <si>
    <t>Diffuse traumatic brain injury with loss of consciousness of any duration with death due to other cause prior to regaining consciousness, initial encounter</t>
  </si>
  <si>
    <t>Unspecified focal traumatic brain injury with loss of consciousness of any duration with death due to brain injury prior to regaining consciousness, initial encounter</t>
  </si>
  <si>
    <t>Unspecified focal traumatic brain injury with loss of consciousness of any duration with death due to other cause prior to regaining consciousness, initial encounter</t>
  </si>
  <si>
    <t>Contusion and laceration of right cerebrum with loss of consciousness of any duration with death due to brain injury prior to regaining consciousness, initial encounter</t>
  </si>
  <si>
    <t>Contusion and laceration of right cerebrum with loss of consciousness of any duration with death due to other cause prior to regaining consciousness, initial encounter</t>
  </si>
  <si>
    <t>Contusion and laceration of left cerebrum with loss of consciousness of any duration with death due to brain injury prior to regaining consciousness, initial encounter</t>
  </si>
  <si>
    <t>Contusion and laceration of left cerebrum with loss of consciousness of any duration with death due to other cause prior to regaining consciousness, initial encounter</t>
  </si>
  <si>
    <t>Contusion and laceration of cerebrum, unspecified, with loss of consciousness of any duration with death due to brain injury prior to regaining consciousness, initial encounter</t>
  </si>
  <si>
    <t>Contusion and laceration of cerebrum, unspecified, with loss of consciousness of any duration with death due to other cause prior to regaining consciousness, initial encounter</t>
  </si>
  <si>
    <t>Traumatic hemorrhage of right cerebrum with loss of consciousness of any duration with death due to brain injury prior to regaining consciousness, initial encounter</t>
  </si>
  <si>
    <t>Traumatic hemorrhage of right cerebrum with loss of consciousness of any duration with death due to other cause prior to regaining consciousness, initial encounter</t>
  </si>
  <si>
    <t>Traumatic hemorrhage of left cerebrum with loss of consciousness of any duration with death due to brain injury prior to regaining consciousness, initial encounter</t>
  </si>
  <si>
    <t>Traumatic hemorrhage of left cerebrum with loss of consciousness of any duration with death due to other cause prior to regaining consciousness, initial encounter</t>
  </si>
  <si>
    <t>Traumatic hemorrhage of cerebrum, unspecified, with loss of consciousness of any duration with death due to brain injury prior to regaining consciousness, initial encounter</t>
  </si>
  <si>
    <t>Traumatic hemorrhage of cerebrum, unspecified, with loss of consciousness of any duration with death due to other cause prior to regaining consciousness, initial encounter</t>
  </si>
  <si>
    <t>Contusion, laceration, and hemorrhage of cerebellum with loss of consciousness of any duration with death due to brain injury prior to regaining consciousness, initial encounter</t>
  </si>
  <si>
    <t>Contusion, laceration, and hemorrhage of cerebellum with loss of consciousness of any duration with death due to other cause prior to regaining consciousness, initial encounter</t>
  </si>
  <si>
    <t>Contusion, laceration, and hemorrhage of brainstem with loss of consciousness of any duration with death due to brain injury prior to regaining consciousness, initial encounter</t>
  </si>
  <si>
    <t>Contusion, laceration, and hemorrhage of brainstem with loss of consciousness of any duration with death due to other cause prior to regaining consciousness, initial encounter</t>
  </si>
  <si>
    <t>Epidural hemorrhage with loss of consciousness of any duration with death due to brain injury prior to regaining consciousness, initial encounter</t>
  </si>
  <si>
    <t>Epidural hemorrhage with loss of consciousness of any duration with death due to other causes prior to regaining consciousness, initial encounter</t>
  </si>
  <si>
    <t>Traumatic subdural hemorrhage with loss of consciousness of any duration with death due to brain injury before regaining consciousness, initial encounter</t>
  </si>
  <si>
    <t>Traumatic subdural hemorrhage with loss of consciousness of any duration with death due to other cause before regaining consciousness, initial encounter</t>
  </si>
  <si>
    <t>Traumatic subarachnoid hemorrhage with loss of consciousness of any duration with death due to brain injury prior to regaining consciousness, initial encounter</t>
  </si>
  <si>
    <t>Traumatic subarachnoid hemorrhage with loss of consciousness of any duration with death due to other cause prior to regaining consciousness, initial encounter</t>
  </si>
  <si>
    <t>Injury of right internal carotid artery, intracranial portion, not elsewhere classified with loss of consciousness of any duration with death due to brain injury prior to regaining consciousness, initial encounter</t>
  </si>
  <si>
    <t>Injury of right internal carotid artery, intracranial portion, not elsewhere classified with loss of consciousness of any duration with death due to other cause prior to regaining consciousness, initial encounter</t>
  </si>
  <si>
    <t>Injury of left internal carotid artery, intracranial portion, not elsewhere classified with loss of consciousness of any duration with death due to brain injury prior to regaining consciousness, initial encounter</t>
  </si>
  <si>
    <t>Injury of left internal carotid artery, intracranial portion, not elsewhere classified with loss of consciousness of any duration with death due to other cause prior to regaining consciousness, initial encounter</t>
  </si>
  <si>
    <t>Other specified intracranial injury with loss of consciousness of any duration with death due to brain injury prior to regaining consciousness, initial encounter</t>
  </si>
  <si>
    <t>Other specified intracranial injury with loss of consciousness of any duration with death due to other cause prior to regaining consciousness, initial encounter</t>
  </si>
  <si>
    <t>Unspecified intracranial injury with loss of consciousness of any duration with death due to brain injury prior to regaining consciousness, initial encounter</t>
  </si>
  <si>
    <t>Unspecified intracranial injury with loss of consciousness of any duration with death due to other cause prior to regaining consciousness, initial encounter</t>
  </si>
  <si>
    <t>Subarachnoid Hemorrhage</t>
  </si>
  <si>
    <t>Intracranial Hemorrhage</t>
  </si>
  <si>
    <t>Other Non-Traumatic Intracranial Hemorrhage</t>
  </si>
  <si>
    <t>Unspecified Cerebrovascular Accident</t>
  </si>
  <si>
    <t>Cerebrovascular Accident</t>
  </si>
  <si>
    <t>Number of ICU beds 
(specify how many are PICU and NICU, if applicable)</t>
  </si>
  <si>
    <t>Declaration of Death by Neurological Criteria</t>
  </si>
  <si>
    <t>Outcome (0 No, 1 Yes)</t>
  </si>
  <si>
    <t xml:space="preserve"> Police Case (0 No, 1 Yes)</t>
  </si>
  <si>
    <t>Judicial Refusal 
(0 No, 1 Yes)</t>
  </si>
  <si>
    <t>Logistics problems 
(0 No, 1 Yes)</t>
  </si>
  <si>
    <t>Cardiac Arrest During Donor Maintenance 
(0 No, 1 Yes)</t>
  </si>
  <si>
    <t>Patient Data</t>
  </si>
  <si>
    <t>S06.1X7A</t>
  </si>
  <si>
    <t>S06.1X8A</t>
  </si>
  <si>
    <t>S06.2X7A</t>
  </si>
  <si>
    <t>S06.2X8A</t>
  </si>
  <si>
    <t>S06.307A</t>
  </si>
  <si>
    <t>S06.308A</t>
  </si>
  <si>
    <t>S06.317A</t>
  </si>
  <si>
    <t>S06.318A</t>
  </si>
  <si>
    <t>S06.327A</t>
  </si>
  <si>
    <t>S06.328A</t>
  </si>
  <si>
    <t>S06.337A</t>
  </si>
  <si>
    <t>S06.338A</t>
  </si>
  <si>
    <t>S06.347A</t>
  </si>
  <si>
    <t>S06.348A</t>
  </si>
  <si>
    <t>S06.357A</t>
  </si>
  <si>
    <t>S06.358A</t>
  </si>
  <si>
    <t>S06.367A</t>
  </si>
  <si>
    <t>S06.368A</t>
  </si>
  <si>
    <t>S06377A</t>
  </si>
  <si>
    <t>S06.378A</t>
  </si>
  <si>
    <t>S06.387A</t>
  </si>
  <si>
    <t>S06.388A</t>
  </si>
  <si>
    <t>S06.4X7A</t>
  </si>
  <si>
    <t>S06.4X8A</t>
  </si>
  <si>
    <t>S06.5X7A</t>
  </si>
  <si>
    <t>S06.5X8A</t>
  </si>
  <si>
    <t>S06.6X7A</t>
  </si>
  <si>
    <t>S06.6X8A</t>
  </si>
  <si>
    <t>S06.817A</t>
  </si>
  <si>
    <t>S06.818A</t>
  </si>
  <si>
    <t>S06.827A</t>
  </si>
  <si>
    <t>S06.828A</t>
  </si>
  <si>
    <t>S06.897A</t>
  </si>
  <si>
    <t>S06.898A</t>
  </si>
  <si>
    <t>S06.9X7A</t>
  </si>
  <si>
    <t>S06.9X8A</t>
  </si>
  <si>
    <t>I67.9</t>
  </si>
  <si>
    <t>G93.1</t>
  </si>
  <si>
    <t>G93.5</t>
  </si>
  <si>
    <t>G93.6</t>
  </si>
  <si>
    <t>G93.82</t>
  </si>
  <si>
    <r>
      <t>I60</t>
    </r>
    <r>
      <rPr>
        <b/>
        <vertAlign val="superscript"/>
        <sz val="9"/>
        <rFont val="Dubai"/>
        <family val="2"/>
      </rPr>
      <t>#</t>
    </r>
  </si>
  <si>
    <r>
      <t>I61</t>
    </r>
    <r>
      <rPr>
        <b/>
        <vertAlign val="superscript"/>
        <sz val="9"/>
        <rFont val="Dubai"/>
        <family val="2"/>
      </rPr>
      <t>#</t>
    </r>
  </si>
  <si>
    <r>
      <t>I62</t>
    </r>
    <r>
      <rPr>
        <b/>
        <vertAlign val="superscript"/>
        <sz val="9"/>
        <rFont val="Dubai"/>
        <family val="2"/>
      </rPr>
      <t>#</t>
    </r>
  </si>
  <si>
    <r>
      <t>I63</t>
    </r>
    <r>
      <rPr>
        <b/>
        <vertAlign val="superscript"/>
        <sz val="9"/>
        <rFont val="Dubai"/>
        <family val="2"/>
      </rPr>
      <t>#</t>
    </r>
  </si>
  <si>
    <r>
      <t>I65</t>
    </r>
    <r>
      <rPr>
        <b/>
        <vertAlign val="superscript"/>
        <sz val="9"/>
        <rFont val="Dubai"/>
        <family val="2"/>
      </rPr>
      <t>#</t>
    </r>
  </si>
  <si>
    <r>
      <t>I66</t>
    </r>
    <r>
      <rPr>
        <b/>
        <vertAlign val="superscript"/>
        <sz val="9"/>
        <rFont val="Dubai"/>
        <family val="2"/>
      </rPr>
      <t>#</t>
    </r>
  </si>
  <si>
    <r>
      <t>C71</t>
    </r>
    <r>
      <rPr>
        <b/>
        <vertAlign val="superscript"/>
        <sz val="9"/>
        <rFont val="Dubai"/>
        <family val="2"/>
      </rPr>
      <t>#</t>
    </r>
  </si>
  <si>
    <r>
      <t>D33</t>
    </r>
    <r>
      <rPr>
        <b/>
        <vertAlign val="superscript"/>
        <sz val="9"/>
        <rFont val="Dubai"/>
        <family val="2"/>
      </rPr>
      <t>#</t>
    </r>
  </si>
  <si>
    <r>
      <t>G00-G0</t>
    </r>
    <r>
      <rPr>
        <b/>
        <vertAlign val="superscript"/>
        <sz val="9"/>
        <rFont val="Dubai"/>
        <family val="2"/>
      </rPr>
      <t>#</t>
    </r>
  </si>
  <si>
    <t>Name of Receiving Hospital</t>
  </si>
  <si>
    <t>Executive accountable for this report 
(CEO, CMO, MD):</t>
  </si>
  <si>
    <t>ICU NAME:
(highlight all that apply)</t>
  </si>
  <si>
    <t>KPI1: Number of Trained ICU staff on the DHA Standards for Human Organs &amp; Tissues Donation Services, and relevant Policies and Procedures</t>
  </si>
  <si>
    <t>Number of ICU professionals 
(both physicians and nurses)</t>
  </si>
  <si>
    <t>Presence of Medical Contraindication for Organ Donation*
 (0 No, 1 Yes)</t>
  </si>
  <si>
    <t>Patient Eligible for Organ Donation as per Medical Examinations by EOTC
 (0 No, 1 Yes)</t>
  </si>
  <si>
    <t>Head of ICU physician</t>
  </si>
  <si>
    <t>Most responsible physician MRP</t>
  </si>
  <si>
    <t>Source of Transfer Ambulace</t>
  </si>
  <si>
    <t>EOTC</t>
  </si>
  <si>
    <t>Referring Hospital</t>
  </si>
  <si>
    <t>Receiving Hospital</t>
  </si>
  <si>
    <t>Breaking bad news Physician</t>
  </si>
  <si>
    <t>Options</t>
  </si>
  <si>
    <t>Gender</t>
  </si>
  <si>
    <t>Blood type</t>
  </si>
  <si>
    <t>Responding ODU Coordintator name and contact number:</t>
  </si>
  <si>
    <t>Are there up-to-date internal policies and procedures on organ donation as per DHA Standards for Human Organs and Tissues Donation Services?</t>
  </si>
  <si>
    <t>Current number of patients on the waiting list for Organ Transplant  (if applicable)</t>
  </si>
  <si>
    <t xml:space="preserve">DUBAI HUMAN ORGAN AND TISSUE DONATION REGISTRY AND KPIS MONTHLY REPORT 2023 </t>
  </si>
  <si>
    <t>How many ODU Coordinators are assigned in the hospital?</t>
  </si>
  <si>
    <t>Emirates ID</t>
  </si>
  <si>
    <r>
      <t>Time for Identification and Notification of all</t>
    </r>
    <r>
      <rPr>
        <b/>
        <u/>
        <sz val="9"/>
        <color theme="0"/>
        <rFont val="Dubai"/>
        <family val="2"/>
      </rPr>
      <t xml:space="preserve"> Possible</t>
    </r>
    <r>
      <rPr>
        <b/>
        <sz val="9"/>
        <color theme="0"/>
        <rFont val="Dubai"/>
        <family val="2"/>
      </rPr>
      <t xml:space="preserve"> Donors in the ICU ODU</t>
    </r>
  </si>
  <si>
    <t>Date of Birth (dd/mm/yyyy)</t>
  </si>
  <si>
    <t>Demographic Data</t>
  </si>
  <si>
    <t>Date and Time for informing ODU, DHA Office and EOTC
(dd/mm/yyyy  00:00)</t>
  </si>
  <si>
    <t>Length of admission in ICU 
(number of days)</t>
  </si>
  <si>
    <t>Month</t>
  </si>
  <si>
    <t>January</t>
  </si>
  <si>
    <t>Family Accept BD Diagnosis 
(0 No, 1 Yes)</t>
  </si>
  <si>
    <t xml:space="preserve">Mortuary </t>
  </si>
  <si>
    <r>
      <t xml:space="preserve">Filled Registry needs to be communicated to DHA on a monthly basis to </t>
    </r>
    <r>
      <rPr>
        <b/>
        <i/>
        <u/>
        <sz val="12"/>
        <color theme="4" tint="-0.249977111117893"/>
        <rFont val="Dubai"/>
        <family val="2"/>
      </rPr>
      <t xml:space="preserve">MonitoringKPIs@dha.gov.ae </t>
    </r>
  </si>
  <si>
    <t>Addmission Data</t>
  </si>
  <si>
    <t>2nd Quarter</t>
  </si>
  <si>
    <t xml:space="preserve">1st Quarter </t>
  </si>
  <si>
    <t xml:space="preserve">3rd Quaerter </t>
  </si>
  <si>
    <t>4th Quaerter</t>
  </si>
  <si>
    <t>Total ICU Comatose Admissions</t>
  </si>
  <si>
    <t>Malignant Neoplasm of the Brain</t>
  </si>
  <si>
    <t xml:space="preserve">Occlusion And Stenosis of Cerebral Arteries </t>
  </si>
  <si>
    <t xml:space="preserve">Occlusion And Stenosis of Precerebral Arteries </t>
  </si>
  <si>
    <t>Deaths with Acute Cerebral lesion
ICD- 10 Code</t>
  </si>
  <si>
    <t>Deaths with Acute Cerebral lesion
ICD-10 Code</t>
  </si>
  <si>
    <r>
      <t xml:space="preserve">Time for Identification and Notification of all </t>
    </r>
    <r>
      <rPr>
        <b/>
        <u/>
        <sz val="9"/>
        <color theme="0"/>
        <rFont val="Dubai"/>
        <family val="2"/>
      </rPr>
      <t>Potential</t>
    </r>
    <r>
      <rPr>
        <b/>
        <sz val="9"/>
        <color theme="0"/>
        <rFont val="Dubai"/>
        <family val="2"/>
      </rPr>
      <t xml:space="preserve"> Donors in the ICU ODU</t>
    </r>
  </si>
  <si>
    <t>Type Ancillary Test 
(if required)</t>
  </si>
  <si>
    <t>Date / Time Ancillary Test  
(if applicable)</t>
  </si>
  <si>
    <t>Total Brain Death Declarations</t>
  </si>
  <si>
    <t>ICU Mortality %</t>
  </si>
  <si>
    <t>Family Approach for Organ Donation Done?
(0 No, 1 Yes)</t>
  </si>
  <si>
    <t>Family Consent Obtained?
(0 No, 1 Yes)</t>
  </si>
  <si>
    <t>Tissue Donor Case?
(0 No, 1 Yes)</t>
  </si>
  <si>
    <t>Organ Donor Case?
(0 No, 1 Yes)</t>
  </si>
  <si>
    <t>Transfer Data</t>
  </si>
  <si>
    <t>DCAS</t>
  </si>
  <si>
    <t>Familiy Consent Outcome post Interview by EOTC</t>
  </si>
  <si>
    <t xml:space="preserve"> Comments or
Reason for Exclusion from Family Approach 
[After confirming brain death]</t>
  </si>
  <si>
    <t>Source of Transfer Ambulance Services</t>
  </si>
  <si>
    <t>Submission Date (dd/mm/yyyy):</t>
  </si>
  <si>
    <t xml:space="preserve">ICU Admission GCS </t>
  </si>
  <si>
    <t>BD Clinical Diagnosis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</si>
  <si>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</si>
  <si>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</si>
  <si>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</si>
  <si>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</si>
  <si>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</si>
  <si>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</si>
  <si>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</si>
  <si>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</si>
  <si>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Total 3rd Quarter  </t>
  </si>
  <si>
    <t xml:space="preserve">Total 4th Quarter  </t>
  </si>
  <si>
    <t>October</t>
  </si>
  <si>
    <t>November</t>
  </si>
  <si>
    <t>December</t>
  </si>
  <si>
    <r>
      <rPr>
        <b/>
        <sz val="9"/>
        <rFont val="Dubai"/>
        <family val="2"/>
      </rPr>
      <t>Reaason for</t>
    </r>
    <r>
      <rPr>
        <b/>
        <sz val="9"/>
        <color rgb="FFC00000"/>
        <rFont val="Dubai"/>
        <family val="2"/>
      </rPr>
      <t xml:space="preserve"> </t>
    </r>
    <r>
      <rPr>
        <b/>
        <u/>
        <sz val="9"/>
        <color rgb="FFC00000"/>
        <rFont val="Dubai"/>
        <family val="2"/>
      </rPr>
      <t xml:space="preserve">family rejection </t>
    </r>
    <r>
      <rPr>
        <b/>
        <sz val="9"/>
        <color rgb="FFC00000"/>
        <rFont val="Dubai"/>
        <family val="2"/>
      </rPr>
      <t xml:space="preserve">
</t>
    </r>
    <r>
      <rPr>
        <b/>
        <sz val="9"/>
        <rFont val="Dubai"/>
        <family val="2"/>
      </rPr>
      <t>(if applicable)</t>
    </r>
  </si>
  <si>
    <r>
      <rPr>
        <b/>
        <sz val="9"/>
        <rFont val="Dubai"/>
        <family val="2"/>
      </rPr>
      <t>Reason Test/ Declaration</t>
    </r>
    <r>
      <rPr>
        <b/>
        <sz val="9"/>
        <color rgb="FFC00000"/>
        <rFont val="Dubai"/>
        <family val="2"/>
      </rPr>
      <t xml:space="preserve"> </t>
    </r>
    <r>
      <rPr>
        <b/>
        <u/>
        <sz val="9"/>
        <color rgb="FFC00000"/>
        <rFont val="Dubai"/>
        <family val="2"/>
      </rPr>
      <t xml:space="preserve">Not Done </t>
    </r>
  </si>
  <si>
    <t>NSICU</t>
  </si>
  <si>
    <t>Admission Date to ICU
(dd/mm/yyyy)</t>
  </si>
  <si>
    <r>
      <t>Date and Time when:
 GCS</t>
    </r>
    <r>
      <rPr>
        <b/>
        <sz val="12"/>
        <rFont val="Dubai"/>
        <family val="2"/>
      </rPr>
      <t xml:space="preserve"> &lt;</t>
    </r>
    <r>
      <rPr>
        <b/>
        <sz val="9"/>
        <rFont val="Dubai"/>
        <family val="2"/>
      </rPr>
      <t>8 and on mechanical ventilation and experienced cerebral lesion
(dd/mm/yyyy  00:00)</t>
    </r>
  </si>
  <si>
    <t>Date and Time for informing ODU and DHA Office
(dd/mm/yyyy  00:00)</t>
  </si>
  <si>
    <t>Date and Time when: 
GCS &lt;5 and intubated and cerebral lesion 
(dd/mm/yyyy 00:00)</t>
  </si>
  <si>
    <t>Emirates Organ and Tissue Center (EOTC) Informed
(0 No, 1 Yes)</t>
  </si>
  <si>
    <t xml:space="preserve">Date/ Time 
of 1st  BD test
(dd/mm/yyyy 00:00)  </t>
  </si>
  <si>
    <t xml:space="preserve">Date/ Time 
of 2nd  BD test 
(dd/mm/yyyy 00:00)  </t>
  </si>
  <si>
    <t xml:space="preserve">Date / Time Apnea test
(dd/mm/yyyy 00:00) </t>
  </si>
  <si>
    <t xml:space="preserve">Designation of Professional Breaking Bad News to Family </t>
  </si>
  <si>
    <t>ICU on Call</t>
  </si>
  <si>
    <t>Date of Trasnfer/ Discharge from ICU / Organ Recovery
(dd/mm/yyyy)</t>
  </si>
  <si>
    <t>Inside UAE</t>
  </si>
  <si>
    <t>Outside UAE</t>
  </si>
  <si>
    <r>
      <t xml:space="preserve">Total Hospital Mortality </t>
    </r>
    <r>
      <rPr>
        <sz val="10"/>
        <rFont val="Dubai"/>
        <family val="2"/>
      </rPr>
      <t>(including ICU mortality)</t>
    </r>
  </si>
  <si>
    <r>
      <t>Total ICU Mortality</t>
    </r>
    <r>
      <rPr>
        <sz val="10"/>
        <rFont val="Dubai"/>
        <family val="2"/>
      </rPr>
      <t xml:space="preserve"> (including BD declarations)</t>
    </r>
  </si>
  <si>
    <r>
      <t>Total ICU Mortality</t>
    </r>
    <r>
      <rPr>
        <sz val="10"/>
        <color theme="0"/>
        <rFont val="Dubai"/>
        <family val="2"/>
      </rPr>
      <t xml:space="preserve"> (including BD declarations)</t>
    </r>
  </si>
  <si>
    <r>
      <t xml:space="preserve">Total Hospital Mortality </t>
    </r>
    <r>
      <rPr>
        <sz val="10"/>
        <color theme="0"/>
        <rFont val="Dubai"/>
        <family val="2"/>
      </rPr>
      <t>(including ICU mortality)</t>
    </r>
  </si>
  <si>
    <t>Month's Summary</t>
  </si>
  <si>
    <t>Date of Family Approach for Organ Donation
(dd/mm/yyyy)</t>
  </si>
  <si>
    <t>Family Consent Giver Location
(Inside/  Outside UAE)</t>
  </si>
  <si>
    <t>List the Organs 
(if applicable)</t>
  </si>
  <si>
    <t>Number of Organs Retained
(if applicable)</t>
  </si>
  <si>
    <t>Date/ Time
of BD Declaration
(dd/mm/yyyy 00:00)</t>
  </si>
  <si>
    <t>CT / MRI 
Findings 
Date and time 
(dd/mm/yyyy 00:00)</t>
  </si>
  <si>
    <t>Date of Family Consent
(dd/mm/yyyy)
(if applicable)</t>
  </si>
  <si>
    <r>
      <rPr>
        <b/>
        <sz val="11"/>
        <rFont val="Calibri"/>
        <family val="2"/>
      </rPr>
      <t>Guidelines for Reporting Human Organ and Tissue Donation Services Registry and Key Performance Indicators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All DHA Licensed Hospitals with Active ICU are required to report the registry keeping in mind the following in data collection and submission:</t>
    </r>
    <r>
      <rPr>
        <sz val="11"/>
        <rFont val="Calibri"/>
        <family val="2"/>
      </rPr>
      <t xml:space="preserve">
 - Assign an organ donation unit coordinator (ODUC) who will be responsible for reporting the registry and indicators.
- If the KPI is not applicable to the hospital, ODUC should mark the field with “NA”.  
 - Ensure ODUC are adequately skilled and resourced.
- Create a data collection plan based on rigor methodology and available resources.
- Ensure adequate data collection systems and tools are in place.
- Back up data and ensure the protection of data integrity.
- Ensure data is clean and analysed for reliability and accuracy before submission.
- Review findings with the respective teams to promote performance improvement.
- Ensure staff awareness of the registry and KPIs.
</t>
    </r>
    <r>
      <rPr>
        <b/>
        <sz val="11"/>
        <rFont val="Calibri"/>
        <family val="2"/>
      </rPr>
      <t>Data submission deadline:</t>
    </r>
    <r>
      <rPr>
        <sz val="11"/>
        <rFont val="Calibri"/>
        <family val="2"/>
      </rPr>
      <t xml:space="preserve">
- The data needs to be submitted on a </t>
    </r>
    <r>
      <rPr>
        <u/>
        <sz val="11"/>
        <rFont val="Calibri"/>
        <family val="2"/>
      </rPr>
      <t>monthly basis</t>
    </r>
    <r>
      <rPr>
        <sz val="11"/>
        <rFont val="Calibri"/>
        <family val="2"/>
      </rPr>
      <t xml:space="preserve">. 
-  Reporting deadline is the </t>
    </r>
    <r>
      <rPr>
        <u/>
        <sz val="11"/>
        <rFont val="Calibri"/>
        <family val="2"/>
      </rPr>
      <t xml:space="preserve">first week of each month to &lt;MonitoringKPIs@dha.gov.ae&gt;.
</t>
    </r>
    <r>
      <rPr>
        <sz val="11"/>
        <rFont val="Calibri"/>
        <family val="2"/>
      </rPr>
      <t xml:space="preserve">- Each report will build on the previous one within a calendar year (i.e. February report will present January and February data each in their respective rows).
- For more information on how to report these KPIs, refer to the DHA "Guidelines for Reporting Human Organ and Tissue Donation Services Registry and Key Performance Indicators".
Kind Regards,
</t>
    </r>
    <r>
      <rPr>
        <b/>
        <sz val="11"/>
        <rFont val="Calibri"/>
        <family val="2"/>
      </rPr>
      <t>Health Policies and Standards Department 
Health Regulation Sector, DHA</t>
    </r>
  </si>
  <si>
    <t>Type of Organ Transplant Needed:
(if applicable)</t>
  </si>
  <si>
    <t>Date Death Certificate Issued
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</si>
</sst>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[$-409]d\-mmm\-yy;@"/>
    <numFmt numFmtId="166" formatCode="0.0%"/>
    <numFmt numFmtId="167" formatCode="yyyy\-mm\-dd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sz val="11"/>
      <name val="Dubai"/>
      <family val="2"/>
    </font>
    <font>
      <b/>
      <sz val="11"/>
      <name val="Dubai"/>
      <family val="2"/>
    </font>
    <font>
      <b/>
      <sz val="18"/>
      <name val="Dubai"/>
      <family val="2"/>
    </font>
    <font>
      <b/>
      <sz val="14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9"/>
      <name val="Dubai"/>
      <family val="2"/>
    </font>
    <font>
      <sz val="9"/>
      <name val="Dubai"/>
      <family val="2"/>
    </font>
    <font>
      <b/>
      <sz val="9"/>
      <color theme="2" tint="-0.89999084444715716"/>
      <name val="Dubai"/>
      <family val="2"/>
    </font>
    <font>
      <b/>
      <sz val="9"/>
      <color theme="0"/>
      <name val="Dubai"/>
      <family val="2"/>
    </font>
    <font>
      <b/>
      <sz val="9"/>
      <color theme="1"/>
      <name val="Dubai"/>
      <family val="2"/>
    </font>
    <font>
      <b/>
      <sz val="16"/>
      <name val="Dubai"/>
      <family val="2"/>
    </font>
    <font>
      <sz val="9"/>
      <color rgb="FFFF0000"/>
      <name val="Dubai"/>
      <family val="2"/>
    </font>
    <font>
      <sz val="9"/>
      <color theme="1"/>
      <name val="Dubai"/>
      <family val="2"/>
    </font>
    <font>
      <b/>
      <sz val="10"/>
      <color theme="1"/>
      <name val="Dubai"/>
      <family val="2"/>
    </font>
    <font>
      <b/>
      <sz val="10"/>
      <color theme="0"/>
      <name val="Dubai"/>
      <family val="2"/>
    </font>
    <font>
      <sz val="10"/>
      <color theme="0"/>
      <name val="Dubai"/>
      <family val="2"/>
    </font>
    <font>
      <sz val="9"/>
      <color rgb="FF000000"/>
      <name val="Dubai"/>
      <family val="2"/>
    </font>
    <font>
      <b/>
      <vertAlign val="superscript"/>
      <sz val="9"/>
      <name val="Dubai"/>
      <family val="2"/>
    </font>
    <font>
      <sz val="9"/>
      <color rgb="FF1F3864"/>
      <name val="Duba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b/>
      <u/>
      <sz val="9"/>
      <color theme="0"/>
      <name val="Dubai"/>
      <family val="2"/>
    </font>
    <font>
      <b/>
      <i/>
      <sz val="12"/>
      <name val="Dubai"/>
      <family val="2"/>
    </font>
    <font>
      <b/>
      <i/>
      <u/>
      <sz val="12"/>
      <color theme="4" tint="-0.249977111117893"/>
      <name val="Dubai"/>
      <family val="2"/>
    </font>
    <font>
      <b/>
      <sz val="12"/>
      <name val="Dubai"/>
      <family val="2"/>
    </font>
    <font>
      <b/>
      <sz val="9"/>
      <color rgb="FFC00000"/>
      <name val="Dubai"/>
      <family val="2"/>
    </font>
    <font>
      <b/>
      <u/>
      <sz val="9"/>
      <color rgb="FFC00000"/>
      <name val="Duba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2EFD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0E5C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4" fillId="0" borderId="40" applyNumberFormat="0" applyFill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6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0" fontId="16" fillId="3" borderId="30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1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6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vertical="center" wrapText="1"/>
    </xf>
    <xf numFmtId="0" fontId="13" fillId="7" borderId="53" xfId="0" applyFont="1" applyFill="1" applyBorder="1" applyAlignment="1">
      <alignment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vertical="center" wrapText="1"/>
    </xf>
    <xf numFmtId="0" fontId="26" fillId="5" borderId="36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22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30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9" fontId="14" fillId="0" borderId="1" xfId="6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67" fontId="14" fillId="0" borderId="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167" fontId="14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6" fontId="13" fillId="14" borderId="12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35" fillId="5" borderId="45" xfId="0" applyFont="1" applyFill="1" applyBorder="1" applyAlignment="1">
      <alignment horizontal="center" vertical="center" wrapText="1"/>
    </xf>
    <xf numFmtId="0" fontId="13" fillId="5" borderId="2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2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/>
    </xf>
    <xf numFmtId="22" fontId="14" fillId="0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/>
    </xf>
    <xf numFmtId="1" fontId="14" fillId="0" borderId="1" xfId="6" applyNumberFormat="1" applyFont="1" applyFill="1" applyBorder="1" applyAlignment="1">
      <alignment vertical="center"/>
    </xf>
    <xf numFmtId="0" fontId="13" fillId="3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21" fillId="12" borderId="26" xfId="0" applyFont="1" applyFill="1" applyBorder="1" applyAlignment="1">
      <alignment horizontal="center" vertical="center" wrapText="1"/>
    </xf>
    <xf numFmtId="0" fontId="21" fillId="12" borderId="26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66" fontId="13" fillId="14" borderId="41" xfId="0" applyNumberFormat="1" applyFont="1" applyFill="1" applyBorder="1" applyAlignment="1">
      <alignment horizontal="center" vertical="center"/>
    </xf>
    <xf numFmtId="166" fontId="13" fillId="12" borderId="12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21" fillId="12" borderId="59" xfId="0" applyFont="1" applyFill="1" applyBorder="1" applyAlignment="1">
      <alignment horizontal="center" vertical="center"/>
    </xf>
    <xf numFmtId="0" fontId="13" fillId="3" borderId="60" xfId="0" applyNumberFormat="1" applyFont="1" applyFill="1" applyBorder="1" applyAlignment="1">
      <alignment horizontal="center" vertical="center" wrapText="1"/>
    </xf>
    <xf numFmtId="0" fontId="13" fillId="3" borderId="4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 wrapText="1"/>
    </xf>
    <xf numFmtId="166" fontId="13" fillId="14" borderId="12" xfId="0" applyNumberFormat="1" applyFont="1" applyFill="1" applyBorder="1" applyAlignment="1">
      <alignment vertical="center"/>
    </xf>
    <xf numFmtId="0" fontId="22" fillId="4" borderId="11" xfId="0" applyFont="1" applyFill="1" applyBorder="1" applyAlignment="1">
      <alignment horizontal="center" vertical="center"/>
    </xf>
    <xf numFmtId="166" fontId="13" fillId="14" borderId="4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left" vertical="center" wrapText="1"/>
    </xf>
    <xf numFmtId="0" fontId="28" fillId="8" borderId="32" xfId="0" applyFont="1" applyFill="1" applyBorder="1" applyAlignment="1">
      <alignment horizontal="left" vertical="center" wrapText="1"/>
    </xf>
    <xf numFmtId="0" fontId="28" fillId="8" borderId="33" xfId="0" applyFont="1" applyFill="1" applyBorder="1" applyAlignment="1">
      <alignment horizontal="left" vertical="center" wrapText="1"/>
    </xf>
    <xf numFmtId="0" fontId="28" fillId="8" borderId="34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left" vertical="center" wrapText="1"/>
    </xf>
    <xf numFmtId="0" fontId="28" fillId="8" borderId="25" xfId="0" applyFont="1" applyFill="1" applyBorder="1" applyAlignment="1">
      <alignment horizontal="left" vertical="center" wrapText="1"/>
    </xf>
    <xf numFmtId="0" fontId="28" fillId="8" borderId="35" xfId="0" applyFont="1" applyFill="1" applyBorder="1" applyAlignment="1">
      <alignment horizontal="left" vertical="center" wrapText="1"/>
    </xf>
    <xf numFmtId="0" fontId="28" fillId="8" borderId="27" xfId="0" applyFont="1" applyFill="1" applyBorder="1" applyAlignment="1">
      <alignment horizontal="left" vertical="center" wrapText="1"/>
    </xf>
    <xf numFmtId="0" fontId="28" fillId="8" borderId="36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6" borderId="48" xfId="0" applyFont="1" applyFill="1" applyBorder="1" applyAlignment="1">
      <alignment horizontal="center" vertical="center" wrapText="1"/>
    </xf>
    <xf numFmtId="0" fontId="13" fillId="6" borderId="6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44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center" vertical="center" wrapText="1"/>
    </xf>
    <xf numFmtId="0" fontId="13" fillId="6" borderId="5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4" fillId="0" borderId="48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center" vertical="center"/>
    </xf>
    <xf numFmtId="0" fontId="14" fillId="0" borderId="63" xfId="0" applyNumberFormat="1" applyFont="1" applyFill="1" applyBorder="1" applyAlignment="1">
      <alignment horizontal="center" vertical="center"/>
    </xf>
    <xf numFmtId="0" fontId="14" fillId="0" borderId="49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49" fontId="13" fillId="5" borderId="20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13" fillId="5" borderId="47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6" fillId="4" borderId="34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3" fillId="5" borderId="58" xfId="1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 wrapText="1"/>
    </xf>
    <xf numFmtId="0" fontId="13" fillId="5" borderId="49" xfId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5" borderId="49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6" fillId="11" borderId="26" xfId="1" applyFont="1" applyFill="1" applyBorder="1" applyAlignment="1">
      <alignment horizontal="center" vertical="center"/>
    </xf>
    <xf numFmtId="0" fontId="16" fillId="11" borderId="11" xfId="1" applyFont="1" applyFill="1" applyBorder="1" applyAlignment="1">
      <alignment horizontal="center" vertical="center"/>
    </xf>
    <xf numFmtId="0" fontId="16" fillId="11" borderId="60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164" fontId="13" fillId="15" borderId="20" xfId="0" applyNumberFormat="1" applyFont="1" applyFill="1" applyBorder="1" applyAlignment="1">
      <alignment horizontal="center" vertical="center" wrapText="1"/>
    </xf>
    <xf numFmtId="164" fontId="13" fillId="15" borderId="22" xfId="0" applyNumberFormat="1" applyFont="1" applyFill="1" applyBorder="1" applyAlignment="1">
      <alignment horizontal="center" vertical="center" wrapText="1"/>
    </xf>
    <xf numFmtId="164" fontId="13" fillId="15" borderId="23" xfId="0" applyNumberFormat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164" fontId="13" fillId="5" borderId="48" xfId="0" applyNumberFormat="1" applyFont="1" applyFill="1" applyBorder="1" applyAlignment="1">
      <alignment horizontal="center" vertical="center" wrapText="1"/>
    </xf>
    <xf numFmtId="0" fontId="13" fillId="17" borderId="1" xfId="2" applyFont="1" applyFill="1" applyBorder="1" applyAlignment="1">
      <alignment horizontal="center" vertical="center" wrapText="1"/>
    </xf>
    <xf numFmtId="0" fontId="13" fillId="17" borderId="6" xfId="2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5" borderId="6" xfId="0" applyNumberFormat="1" applyFont="1" applyFill="1" applyBorder="1" applyAlignment="1">
      <alignment horizontal="center" vertical="center" wrapText="1"/>
    </xf>
    <xf numFmtId="164" fontId="13" fillId="16" borderId="1" xfId="0" applyNumberFormat="1" applyFont="1" applyFill="1" applyBorder="1" applyAlignment="1">
      <alignment horizontal="center" vertical="center" wrapText="1"/>
    </xf>
    <xf numFmtId="164" fontId="13" fillId="16" borderId="6" xfId="0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/>
    </xf>
    <xf numFmtId="49" fontId="13" fillId="5" borderId="22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5" borderId="23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 wrapText="1"/>
    </xf>
    <xf numFmtId="49" fontId="13" fillId="5" borderId="48" xfId="0" applyNumberFormat="1" applyFont="1" applyFill="1" applyBorder="1" applyAlignment="1">
      <alignment horizontal="center" vertic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36" xfId="0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/>
    </xf>
    <xf numFmtId="0" fontId="13" fillId="15" borderId="34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2" borderId="10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3" borderId="4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3" fillId="15" borderId="24" xfId="0" applyNumberFormat="1" applyFont="1" applyFill="1" applyBorder="1" applyAlignment="1">
      <alignment horizontal="center" vertical="center" wrapText="1"/>
    </xf>
    <xf numFmtId="49" fontId="13" fillId="15" borderId="14" xfId="0" applyNumberFormat="1" applyFont="1" applyFill="1" applyBorder="1" applyAlignment="1">
      <alignment horizontal="center" vertical="center" wrapText="1"/>
    </xf>
    <xf numFmtId="49" fontId="13" fillId="15" borderId="62" xfId="0" applyNumberFormat="1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3" fillId="15" borderId="35" xfId="0" applyFont="1" applyFill="1" applyBorder="1" applyAlignment="1">
      <alignment horizontal="center" vertical="center" wrapText="1"/>
    </xf>
    <xf numFmtId="0" fontId="13" fillId="15" borderId="43" xfId="0" applyFont="1" applyFill="1" applyBorder="1" applyAlignment="1">
      <alignment horizontal="center" vertical="center" wrapText="1"/>
    </xf>
    <xf numFmtId="0" fontId="13" fillId="5" borderId="46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3" fillId="10" borderId="21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29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right" vertical="center"/>
    </xf>
    <xf numFmtId="166" fontId="13" fillId="5" borderId="1" xfId="0" applyNumberFormat="1" applyFont="1" applyFill="1" applyBorder="1" applyAlignment="1">
      <alignment horizontal="center" vertical="center"/>
    </xf>
    <xf numFmtId="166" fontId="13" fillId="5" borderId="6" xfId="0" applyNumberFormat="1" applyFont="1" applyFill="1" applyBorder="1" applyAlignment="1">
      <alignment horizontal="center" vertical="center"/>
    </xf>
    <xf numFmtId="0" fontId="12" fillId="12" borderId="57" xfId="0" applyNumberFormat="1" applyFont="1" applyFill="1" applyBorder="1" applyAlignment="1">
      <alignment horizontal="center" vertical="center"/>
    </xf>
    <xf numFmtId="0" fontId="12" fillId="12" borderId="61" xfId="0" applyNumberFormat="1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12" borderId="48" xfId="6" applyNumberFormat="1" applyFont="1" applyFill="1" applyBorder="1" applyAlignment="1">
      <alignment horizontal="center" vertical="center"/>
    </xf>
    <xf numFmtId="0" fontId="11" fillId="12" borderId="62" xfId="6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6" xfId="0" applyNumberFormat="1" applyFont="1" applyFill="1" applyBorder="1" applyAlignment="1">
      <alignment horizontal="center" vertical="center" wrapText="1"/>
    </xf>
    <xf numFmtId="0" fontId="13" fillId="12" borderId="10" xfId="0" applyNumberFormat="1" applyFont="1" applyFill="1" applyBorder="1" applyAlignment="1">
      <alignment horizontal="center" vertical="center" wrapText="1"/>
    </xf>
    <xf numFmtId="0" fontId="13" fillId="12" borderId="12" xfId="0" applyNumberFormat="1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/>
    </xf>
    <xf numFmtId="0" fontId="11" fillId="12" borderId="24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right" vertical="center"/>
    </xf>
    <xf numFmtId="0" fontId="11" fillId="12" borderId="1" xfId="0" applyFont="1" applyFill="1" applyBorder="1" applyAlignment="1">
      <alignment horizontal="right" vertical="center"/>
    </xf>
    <xf numFmtId="0" fontId="13" fillId="3" borderId="30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right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165" fontId="14" fillId="0" borderId="9" xfId="0" applyNumberFormat="1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right" vertical="center"/>
    </xf>
    <xf numFmtId="17" fontId="13" fillId="9" borderId="59" xfId="0" applyNumberFormat="1" applyFont="1" applyFill="1" applyBorder="1" applyAlignment="1">
      <alignment horizontal="center" vertical="center" wrapText="1"/>
    </xf>
    <xf numFmtId="17" fontId="13" fillId="9" borderId="11" xfId="0" applyNumberFormat="1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right" vertical="center"/>
    </xf>
    <xf numFmtId="0" fontId="11" fillId="12" borderId="24" xfId="0" applyFont="1" applyFill="1" applyBorder="1" applyAlignment="1">
      <alignment horizontal="right" vertical="center"/>
    </xf>
    <xf numFmtId="0" fontId="11" fillId="12" borderId="28" xfId="0" applyFont="1" applyFill="1" applyBorder="1" applyAlignment="1">
      <alignment horizontal="right" vertical="center"/>
    </xf>
    <xf numFmtId="0" fontId="11" fillId="12" borderId="5" xfId="0" applyFont="1" applyFill="1" applyBorder="1" applyAlignment="1">
      <alignment horizontal="right" vertical="center"/>
    </xf>
    <xf numFmtId="0" fontId="11" fillId="12" borderId="14" xfId="0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right" vertical="center"/>
    </xf>
    <xf numFmtId="0" fontId="11" fillId="14" borderId="8" xfId="6" applyNumberFormat="1" applyFont="1" applyFill="1" applyBorder="1" applyAlignment="1">
      <alignment horizontal="center" vertical="center"/>
    </xf>
    <xf numFmtId="9" fontId="11" fillId="14" borderId="8" xfId="6" applyFont="1" applyFill="1" applyBorder="1" applyAlignment="1">
      <alignment horizontal="center" vertical="center"/>
    </xf>
    <xf numFmtId="0" fontId="11" fillId="12" borderId="48" xfId="0" applyFont="1" applyFill="1" applyBorder="1" applyAlignment="1">
      <alignment horizontal="right" vertical="center"/>
    </xf>
    <xf numFmtId="0" fontId="11" fillId="12" borderId="62" xfId="0" applyFont="1" applyFill="1" applyBorder="1" applyAlignment="1">
      <alignment horizontal="right" vertical="center"/>
    </xf>
    <xf numFmtId="0" fontId="11" fillId="12" borderId="15" xfId="0" applyFont="1" applyFill="1" applyBorder="1" applyAlignment="1">
      <alignment horizontal="right" vertical="center"/>
    </xf>
    <xf numFmtId="9" fontId="14" fillId="14" borderId="1" xfId="0" applyNumberFormat="1" applyFont="1" applyFill="1" applyBorder="1" applyAlignment="1">
      <alignment horizontal="center" vertical="center"/>
    </xf>
    <xf numFmtId="9" fontId="14" fillId="14" borderId="6" xfId="0" applyNumberFormat="1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horizontal="right" vertical="center"/>
    </xf>
    <xf numFmtId="0" fontId="22" fillId="4" borderId="49" xfId="0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horizontal="right" vertical="center"/>
    </xf>
    <xf numFmtId="0" fontId="11" fillId="12" borderId="6" xfId="6" applyNumberFormat="1" applyFont="1" applyFill="1" applyBorder="1" applyAlignment="1">
      <alignment horizontal="center" vertical="center"/>
    </xf>
    <xf numFmtId="9" fontId="11" fillId="12" borderId="6" xfId="6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13" fillId="10" borderId="33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13" fillId="10" borderId="34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/>
    </xf>
    <xf numFmtId="0" fontId="11" fillId="15" borderId="33" xfId="0" applyFont="1" applyFill="1" applyBorder="1" applyAlignment="1">
      <alignment horizontal="center" vertical="center"/>
    </xf>
    <xf numFmtId="164" fontId="13" fillId="5" borderId="2" xfId="0" applyNumberFormat="1" applyFont="1" applyFill="1" applyBorder="1" applyAlignment="1">
      <alignment horizontal="center" vertical="center" wrapText="1"/>
    </xf>
    <xf numFmtId="164" fontId="13" fillId="5" borderId="17" xfId="0" applyNumberFormat="1" applyFont="1" applyFill="1" applyBorder="1" applyAlignment="1">
      <alignment horizontal="center" vertical="center" wrapText="1"/>
    </xf>
    <xf numFmtId="164" fontId="13" fillId="5" borderId="3" xfId="0" applyNumberFormat="1" applyFont="1" applyFill="1" applyBorder="1" applyAlignment="1">
      <alignment horizontal="center" vertical="center" wrapText="1"/>
    </xf>
    <xf numFmtId="164" fontId="13" fillId="5" borderId="47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13" fillId="13" borderId="57" xfId="0" applyFont="1" applyFill="1" applyBorder="1" applyAlignment="1">
      <alignment horizontal="center" vertical="center" wrapText="1"/>
    </xf>
    <xf numFmtId="0" fontId="13" fillId="13" borderId="61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7" xfId="0" applyNumberFormat="1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right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23" fillId="4" borderId="39" xfId="0" applyFont="1" applyFill="1" applyBorder="1" applyAlignment="1">
      <alignment horizontal="center" vertical="center"/>
    </xf>
    <xf numFmtId="0" fontId="16" fillId="4" borderId="10" xfId="0" applyNumberFormat="1" applyFont="1" applyFill="1" applyBorder="1" applyAlignment="1">
      <alignment horizontal="center" vertical="center" wrapText="1"/>
    </xf>
    <xf numFmtId="0" fontId="16" fillId="4" borderId="12" xfId="0" applyNumberFormat="1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vertical="center" wrapText="1"/>
    </xf>
    <xf numFmtId="0" fontId="13" fillId="5" borderId="51" xfId="0" applyFont="1" applyFill="1" applyBorder="1" applyAlignment="1">
      <alignment vertical="center" wrapText="1"/>
    </xf>
    <xf numFmtId="0" fontId="13" fillId="5" borderId="52" xfId="0" applyFont="1" applyFill="1" applyBorder="1" applyAlignment="1">
      <alignment vertical="center" wrapText="1"/>
    </xf>
    <xf numFmtId="0" fontId="13" fillId="7" borderId="37" xfId="0" applyFont="1" applyFill="1" applyBorder="1" applyAlignment="1">
      <alignment vertical="center" wrapText="1"/>
    </xf>
    <xf numFmtId="0" fontId="13" fillId="7" borderId="38" xfId="0" applyFont="1" applyFill="1" applyBorder="1" applyAlignment="1">
      <alignment vertical="center" wrapText="1"/>
    </xf>
    <xf numFmtId="0" fontId="13" fillId="7" borderId="39" xfId="0" applyFont="1" applyFill="1" applyBorder="1" applyAlignment="1">
      <alignment vertical="center" wrapText="1"/>
    </xf>
    <xf numFmtId="0" fontId="13" fillId="5" borderId="54" xfId="0" applyFont="1" applyFill="1" applyBorder="1" applyAlignment="1">
      <alignment vertical="center" wrapText="1"/>
    </xf>
    <xf numFmtId="0" fontId="13" fillId="5" borderId="53" xfId="0" applyFont="1" applyFill="1" applyBorder="1" applyAlignment="1">
      <alignment vertical="center" wrapText="1"/>
    </xf>
    <xf numFmtId="0" fontId="13" fillId="7" borderId="55" xfId="0" applyFont="1" applyFill="1" applyBorder="1" applyAlignment="1">
      <alignment horizontal="center" vertical="top" wrapText="1"/>
    </xf>
    <xf numFmtId="0" fontId="13" fillId="7" borderId="25" xfId="0" applyFont="1" applyFill="1" applyBorder="1" applyAlignment="1">
      <alignment horizontal="center" vertical="top" wrapText="1"/>
    </xf>
    <xf numFmtId="0" fontId="13" fillId="7" borderId="56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7">
    <cellStyle name="Linked Cell" xfId="2" builtinId="24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Percent" xfId="6" builtinId="5"/>
    <cellStyle name="Percent 2" xfId="5" xr:uid="{00000000-0005-0000-0000-000005000000}"/>
  </cellStyles>
  <dxfs count="9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A9D08E"/>
      <color rgb="FFD0E5C1"/>
      <color rgb="FFE2EFDA"/>
      <color rgb="FF92D050"/>
      <color rgb="FF002060"/>
      <color rgb="FFDA9694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7</xdr:col>
      <xdr:colOff>361950</xdr:colOff>
      <xdr:row>0</xdr:row>
      <xdr:rowOff>724762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4658BA-E94E-4F8E-9FD0-8946537B48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685"/>
        <a:stretch/>
      </xdr:blipFill>
      <xdr:spPr>
        <a:xfrm>
          <a:off x="609600" y="1"/>
          <a:ext cx="4514850" cy="724761"/>
        </a:xfrm>
        <a:prstGeom prst="rect">
          <a:avLst/>
        </a:prstGeom>
      </xdr:spPr>
    </xdr:pic>
    <xdr:clientData/>
  </xdr:twoCellAnchor>
  <xdr:twoCellAnchor editAs="oneCell">
    <xdr:from>
      <xdr:col>0</xdr:col>
      <xdr:colOff>321469</xdr:colOff>
      <xdr:row>0</xdr:row>
      <xdr:rowOff>738188</xdr:rowOff>
    </xdr:from>
    <xdr:to>
      <xdr:col>7</xdr:col>
      <xdr:colOff>202406</xdr:colOff>
      <xdr:row>1</xdr:row>
      <xdr:rowOff>532739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5D2654-06E7-4683-BAAF-42E56790E0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" t="6496" r="1026" b="2188"/>
        <a:stretch/>
      </xdr:blipFill>
      <xdr:spPr>
        <a:xfrm>
          <a:off x="321469" y="738188"/>
          <a:ext cx="4643437" cy="54464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942862</xdr:colOff>
      <xdr:row>0</xdr:row>
      <xdr:rowOff>961674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6F6200-EB60-4763-AABE-143E1DDAE5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685"/>
        <a:stretch/>
      </xdr:blipFill>
      <xdr:spPr>
        <a:xfrm>
          <a:off x="6985713" y="0"/>
          <a:ext cx="6024732" cy="96484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0</xdr:row>
      <xdr:rowOff>979714</xdr:rowOff>
    </xdr:from>
    <xdr:to>
      <xdr:col>13</xdr:col>
      <xdr:colOff>1292680</xdr:colOff>
      <xdr:row>0</xdr:row>
      <xdr:rowOff>1741714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413C6-4C0C-4C30-B9F7-7556DEC76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" t="6496" r="1026" b="2188"/>
        <a:stretch/>
      </xdr:blipFill>
      <xdr:spPr>
        <a:xfrm>
          <a:off x="6340929" y="979714"/>
          <a:ext cx="6504215" cy="76517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8BF4-22A5-43D5-900F-7521A0829F63}">
  <dimension ref="A1:H23"/>
  <sheetViews>
    <sheetView showGridLines="0" tabSelected="1" zoomScale="80" zoomScaleNormal="80" workbookViewId="0">
      <selection activeCell="A3" sqref="A3:H23"/>
    </sheetView>
  </sheetViews>
  <sheetFormatPr defaultRowHeight="12.5" x14ac:dyDescent="0.25"/>
  <cols>
    <col min="5" max="5" width="13.453125" customWidth="1"/>
    <col min="7" max="7" width="11.1796875" customWidth="1"/>
    <col min="8" max="8" width="14.81640625" customWidth="1"/>
  </cols>
  <sheetData>
    <row r="1" spans="1:8" ht="59.5" customHeight="1" x14ac:dyDescent="0.25"/>
    <row r="2" spans="1:8" ht="54" customHeight="1" thickBot="1" x14ac:dyDescent="0.3"/>
    <row r="3" spans="1:8" ht="6" customHeight="1" x14ac:dyDescent="0.25">
      <c r="A3" s="173" t="s">
        <v>285</v>
      </c>
      <c r="B3" s="174"/>
      <c r="C3" s="174"/>
      <c r="D3" s="174"/>
      <c r="E3" s="174"/>
      <c r="F3" s="174"/>
      <c r="G3" s="174"/>
      <c r="H3" s="175"/>
    </row>
    <row r="4" spans="1:8" x14ac:dyDescent="0.25">
      <c r="A4" s="176"/>
      <c r="B4" s="177"/>
      <c r="C4" s="177"/>
      <c r="D4" s="177"/>
      <c r="E4" s="177"/>
      <c r="F4" s="177"/>
      <c r="G4" s="177"/>
      <c r="H4" s="178"/>
    </row>
    <row r="5" spans="1:8" x14ac:dyDescent="0.25">
      <c r="A5" s="176"/>
      <c r="B5" s="177"/>
      <c r="C5" s="177"/>
      <c r="D5" s="177"/>
      <c r="E5" s="177"/>
      <c r="F5" s="177"/>
      <c r="G5" s="177"/>
      <c r="H5" s="178"/>
    </row>
    <row r="6" spans="1:8" x14ac:dyDescent="0.25">
      <c r="A6" s="176"/>
      <c r="B6" s="177"/>
      <c r="C6" s="177"/>
      <c r="D6" s="177"/>
      <c r="E6" s="177"/>
      <c r="F6" s="177"/>
      <c r="G6" s="177"/>
      <c r="H6" s="178"/>
    </row>
    <row r="7" spans="1:8" x14ac:dyDescent="0.25">
      <c r="A7" s="176"/>
      <c r="B7" s="177"/>
      <c r="C7" s="177"/>
      <c r="D7" s="177"/>
      <c r="E7" s="177"/>
      <c r="F7" s="177"/>
      <c r="G7" s="177"/>
      <c r="H7" s="178"/>
    </row>
    <row r="8" spans="1:8" x14ac:dyDescent="0.25">
      <c r="A8" s="176"/>
      <c r="B8" s="177"/>
      <c r="C8" s="177"/>
      <c r="D8" s="177"/>
      <c r="E8" s="177"/>
      <c r="F8" s="177"/>
      <c r="G8" s="177"/>
      <c r="H8" s="178"/>
    </row>
    <row r="9" spans="1:8" x14ac:dyDescent="0.25">
      <c r="A9" s="176"/>
      <c r="B9" s="177"/>
      <c r="C9" s="177"/>
      <c r="D9" s="177"/>
      <c r="E9" s="177"/>
      <c r="F9" s="177"/>
      <c r="G9" s="177"/>
      <c r="H9" s="178"/>
    </row>
    <row r="10" spans="1:8" x14ac:dyDescent="0.25">
      <c r="A10" s="176"/>
      <c r="B10" s="177"/>
      <c r="C10" s="177"/>
      <c r="D10" s="177"/>
      <c r="E10" s="177"/>
      <c r="F10" s="177"/>
      <c r="G10" s="177"/>
      <c r="H10" s="178"/>
    </row>
    <row r="11" spans="1:8" x14ac:dyDescent="0.25">
      <c r="A11" s="176"/>
      <c r="B11" s="177"/>
      <c r="C11" s="177"/>
      <c r="D11" s="177"/>
      <c r="E11" s="177"/>
      <c r="F11" s="177"/>
      <c r="G11" s="177"/>
      <c r="H11" s="178"/>
    </row>
    <row r="12" spans="1:8" x14ac:dyDescent="0.25">
      <c r="A12" s="176"/>
      <c r="B12" s="177"/>
      <c r="C12" s="177"/>
      <c r="D12" s="177"/>
      <c r="E12" s="177"/>
      <c r="F12" s="177"/>
      <c r="G12" s="177"/>
      <c r="H12" s="178"/>
    </row>
    <row r="13" spans="1:8" x14ac:dyDescent="0.25">
      <c r="A13" s="176"/>
      <c r="B13" s="177"/>
      <c r="C13" s="177"/>
      <c r="D13" s="177"/>
      <c r="E13" s="177"/>
      <c r="F13" s="177"/>
      <c r="G13" s="177"/>
      <c r="H13" s="178"/>
    </row>
    <row r="14" spans="1:8" x14ac:dyDescent="0.25">
      <c r="A14" s="176"/>
      <c r="B14" s="177"/>
      <c r="C14" s="177"/>
      <c r="D14" s="177"/>
      <c r="E14" s="177"/>
      <c r="F14" s="177"/>
      <c r="G14" s="177"/>
      <c r="H14" s="178"/>
    </row>
    <row r="15" spans="1:8" x14ac:dyDescent="0.25">
      <c r="A15" s="176"/>
      <c r="B15" s="177"/>
      <c r="C15" s="177"/>
      <c r="D15" s="177"/>
      <c r="E15" s="177"/>
      <c r="F15" s="177"/>
      <c r="G15" s="177"/>
      <c r="H15" s="178"/>
    </row>
    <row r="16" spans="1:8" x14ac:dyDescent="0.25">
      <c r="A16" s="176"/>
      <c r="B16" s="177"/>
      <c r="C16" s="177"/>
      <c r="D16" s="177"/>
      <c r="E16" s="177"/>
      <c r="F16" s="177"/>
      <c r="G16" s="177"/>
      <c r="H16" s="178"/>
    </row>
    <row r="17" spans="1:8" x14ac:dyDescent="0.25">
      <c r="A17" s="176"/>
      <c r="B17" s="177"/>
      <c r="C17" s="177"/>
      <c r="D17" s="177"/>
      <c r="E17" s="177"/>
      <c r="F17" s="177"/>
      <c r="G17" s="177"/>
      <c r="H17" s="178"/>
    </row>
    <row r="18" spans="1:8" ht="39.65" customHeight="1" x14ac:dyDescent="0.25">
      <c r="A18" s="176"/>
      <c r="B18" s="177"/>
      <c r="C18" s="177"/>
      <c r="D18" s="177"/>
      <c r="E18" s="177"/>
      <c r="F18" s="177"/>
      <c r="G18" s="177"/>
      <c r="H18" s="178"/>
    </row>
    <row r="19" spans="1:8" ht="30.65" customHeight="1" x14ac:dyDescent="0.25">
      <c r="A19" s="176"/>
      <c r="B19" s="177"/>
      <c r="C19" s="177"/>
      <c r="D19" s="177"/>
      <c r="E19" s="177"/>
      <c r="F19" s="177"/>
      <c r="G19" s="177"/>
      <c r="H19" s="178"/>
    </row>
    <row r="20" spans="1:8" ht="42" customHeight="1" x14ac:dyDescent="0.25">
      <c r="A20" s="176"/>
      <c r="B20" s="177"/>
      <c r="C20" s="177"/>
      <c r="D20" s="177"/>
      <c r="E20" s="177"/>
      <c r="F20" s="177"/>
      <c r="G20" s="177"/>
      <c r="H20" s="178"/>
    </row>
    <row r="21" spans="1:8" ht="33" customHeight="1" x14ac:dyDescent="0.25">
      <c r="A21" s="176"/>
      <c r="B21" s="177"/>
      <c r="C21" s="177"/>
      <c r="D21" s="177"/>
      <c r="E21" s="177"/>
      <c r="F21" s="177"/>
      <c r="G21" s="177"/>
      <c r="H21" s="178"/>
    </row>
    <row r="22" spans="1:8" ht="13" customHeight="1" x14ac:dyDescent="0.25">
      <c r="A22" s="176"/>
      <c r="B22" s="177"/>
      <c r="C22" s="177"/>
      <c r="D22" s="177"/>
      <c r="E22" s="177"/>
      <c r="F22" s="177"/>
      <c r="G22" s="177"/>
      <c r="H22" s="178"/>
    </row>
    <row r="23" spans="1:8" ht="74.5" customHeight="1" thickBot="1" x14ac:dyDescent="0.3">
      <c r="A23" s="179"/>
      <c r="B23" s="180"/>
      <c r="C23" s="180"/>
      <c r="D23" s="180"/>
      <c r="E23" s="180"/>
      <c r="F23" s="180"/>
      <c r="G23" s="180"/>
      <c r="H23" s="181"/>
    </row>
  </sheetData>
  <mergeCells count="1">
    <mergeCell ref="A3:H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44"/>
  <sheetViews>
    <sheetView showGridLines="0" zoomScale="70" zoomScaleNormal="70" workbookViewId="0">
      <selection activeCell="A3" sqref="A3:P3"/>
    </sheetView>
  </sheetViews>
  <sheetFormatPr defaultColWidth="11.453125" defaultRowHeight="19" x14ac:dyDescent="0.25"/>
  <cols>
    <col min="1" max="1" width="3.1796875" style="5" customWidth="1"/>
    <col min="2" max="2" width="10.1796875" style="9" customWidth="1"/>
    <col min="3" max="3" width="14.81640625" style="14" customWidth="1"/>
    <col min="4" max="4" width="13.54296875" style="15" customWidth="1"/>
    <col min="5" max="5" width="12.54296875" style="15" customWidth="1"/>
    <col min="6" max="6" width="16.81640625" style="9" customWidth="1"/>
    <col min="7" max="7" width="11.7265625" style="9" customWidth="1"/>
    <col min="8" max="8" width="10.1796875" style="9" customWidth="1"/>
    <col min="9" max="9" width="14.36328125" style="9" customWidth="1"/>
    <col min="10" max="10" width="12.1796875" style="9" customWidth="1"/>
    <col min="11" max="11" width="11.81640625" style="9" customWidth="1"/>
    <col min="12" max="12" width="21.54296875" style="76" customWidth="1"/>
    <col min="13" max="13" width="12.54296875" style="9" customWidth="1"/>
    <col min="14" max="14" width="25.81640625" style="76" customWidth="1"/>
    <col min="15" max="15" width="13.7265625" style="9" customWidth="1"/>
    <col min="16" max="16" width="21" style="76" customWidth="1"/>
    <col min="17" max="17" width="13.7265625" style="9" customWidth="1"/>
    <col min="18" max="18" width="28.54296875" style="76" bestFit="1" customWidth="1"/>
    <col min="19" max="19" width="11.1796875" style="9" customWidth="1"/>
    <col min="20" max="20" width="21" style="9" customWidth="1"/>
    <col min="21" max="21" width="10.54296875" style="9" bestFit="1" customWidth="1"/>
    <col min="22" max="22" width="15.7265625" style="9" customWidth="1"/>
    <col min="23" max="23" width="10.54296875" style="9" customWidth="1"/>
    <col min="24" max="24" width="18.81640625" style="9" customWidth="1"/>
    <col min="25" max="25" width="13.36328125" style="9" customWidth="1"/>
    <col min="26" max="26" width="21.81640625" style="9" customWidth="1"/>
    <col min="27" max="27" width="12.453125" style="9" customWidth="1"/>
    <col min="28" max="28" width="17.453125" style="9" bestFit="1" customWidth="1"/>
    <col min="29" max="29" width="21.26953125" style="9" customWidth="1"/>
    <col min="30" max="30" width="22.81640625" style="9" customWidth="1"/>
    <col min="31" max="31" width="21.54296875" style="9" customWidth="1"/>
    <col min="32" max="32" width="15.26953125" style="9" customWidth="1"/>
    <col min="33" max="33" width="19.7265625" style="9" customWidth="1"/>
    <col min="34" max="34" width="19.54296875" style="9" customWidth="1"/>
    <col min="35" max="35" width="8.54296875" style="9" customWidth="1"/>
    <col min="36" max="36" width="6.54296875" style="9" customWidth="1"/>
    <col min="37" max="37" width="10.7265625" style="9" customWidth="1"/>
    <col min="38" max="38" width="10.1796875" style="9" customWidth="1"/>
    <col min="39" max="39" width="11.453125" style="9" customWidth="1"/>
    <col min="40" max="40" width="16.1796875" style="9" customWidth="1"/>
    <col min="41" max="41" width="18.453125" style="9" customWidth="1"/>
    <col min="42" max="42" width="16.36328125" style="9" customWidth="1"/>
    <col min="43" max="43" width="13.54296875" style="9" customWidth="1"/>
    <col min="44" max="44" width="15" style="9" customWidth="1"/>
    <col min="45" max="45" width="18.81640625" style="9" bestFit="1" customWidth="1"/>
    <col min="46" max="46" width="14.81640625" style="9" customWidth="1"/>
    <col min="47" max="47" width="14.1796875" style="9" customWidth="1"/>
    <col min="48" max="48" width="16.90625" style="9" customWidth="1"/>
    <col min="49" max="49" width="14.1796875" style="9" bestFit="1" customWidth="1"/>
    <col min="50" max="50" width="18.1796875" style="9" customWidth="1"/>
    <col min="51" max="52" width="16.453125" style="9" customWidth="1"/>
    <col min="53" max="53" width="16" style="9" customWidth="1"/>
    <col min="54" max="54" width="16.6328125" style="9" customWidth="1"/>
    <col min="55" max="55" width="10.1796875" style="9" customWidth="1"/>
    <col min="56" max="56" width="10.81640625" style="9" customWidth="1"/>
    <col min="57" max="57" width="10.26953125" style="9" customWidth="1"/>
    <col min="58" max="58" width="13.453125" style="9" customWidth="1"/>
    <col min="59" max="59" width="15.453125" style="9" customWidth="1"/>
    <col min="60" max="60" width="11.81640625" style="9" customWidth="1"/>
    <col min="61" max="61" width="13.81640625" style="9" customWidth="1"/>
    <col min="62" max="62" width="12.54296875" style="9" customWidth="1"/>
    <col min="63" max="63" width="12.36328125" style="9" customWidth="1"/>
    <col min="64" max="64" width="13.26953125" style="9" customWidth="1"/>
    <col min="65" max="65" width="11.54296875" style="9" customWidth="1"/>
    <col min="66" max="66" width="12.36328125" style="9" customWidth="1"/>
    <col min="67" max="67" width="15.26953125" style="9" customWidth="1"/>
    <col min="68" max="68" width="13.1796875" style="9" customWidth="1"/>
    <col min="69" max="69" width="11.54296875" style="9" customWidth="1"/>
    <col min="70" max="70" width="14.90625" style="9" customWidth="1"/>
    <col min="71" max="71" width="18.54296875" style="9" customWidth="1"/>
    <col min="72" max="72" width="17.81640625" style="9" customWidth="1"/>
    <col min="73" max="73" width="15" style="9" customWidth="1"/>
    <col min="74" max="16384" width="11.453125" style="9"/>
  </cols>
  <sheetData>
    <row r="1" spans="1:73" ht="141.65" customHeight="1" x14ac:dyDescent="0.25">
      <c r="A1" s="9"/>
      <c r="C1" s="9"/>
      <c r="D1" s="9"/>
      <c r="E1" s="9"/>
      <c r="L1" s="9"/>
      <c r="N1" s="9"/>
      <c r="P1" s="9"/>
      <c r="R1" s="9"/>
    </row>
    <row r="2" spans="1:73" ht="29.5" customHeight="1" x14ac:dyDescent="0.25">
      <c r="A2" s="328" t="s">
        <v>203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3" ht="21.65" customHeight="1" x14ac:dyDescent="0.25">
      <c r="A3" s="330" t="s">
        <v>215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8"/>
      <c r="R3" s="74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52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52"/>
      <c r="AU3" s="38"/>
      <c r="AV3" s="52"/>
      <c r="AW3" s="38"/>
      <c r="AX3" s="38"/>
      <c r="AY3" s="52"/>
      <c r="AZ3" s="52"/>
      <c r="BA3" s="38"/>
      <c r="BB3" s="38"/>
      <c r="BC3" s="38"/>
      <c r="BD3" s="38"/>
      <c r="BE3" s="38"/>
      <c r="BF3" s="38"/>
      <c r="BG3" s="51"/>
      <c r="BH3" s="38"/>
      <c r="BI3" s="38"/>
      <c r="BJ3" s="38"/>
      <c r="BK3" s="38"/>
      <c r="BL3" s="38"/>
      <c r="BM3" s="38"/>
      <c r="BN3" s="38"/>
      <c r="BO3" s="52"/>
      <c r="BP3" s="52"/>
      <c r="BQ3" s="38"/>
      <c r="BR3" s="38"/>
    </row>
    <row r="4" spans="1:73" ht="20.149999999999999" customHeight="1" x14ac:dyDescent="0.25">
      <c r="A4" s="27"/>
      <c r="B4" s="27"/>
      <c r="C4" s="27"/>
      <c r="D4" s="27"/>
      <c r="E4" s="27"/>
      <c r="F4" s="27"/>
      <c r="G4" s="27"/>
      <c r="H4" s="51"/>
      <c r="I4" s="27"/>
      <c r="J4" s="27"/>
      <c r="K4" s="27"/>
      <c r="L4" s="74"/>
      <c r="M4" s="27"/>
      <c r="N4" s="74"/>
      <c r="O4" s="27"/>
      <c r="P4" s="74"/>
      <c r="Q4" s="27"/>
      <c r="R4" s="74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52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52"/>
      <c r="AU4" s="27"/>
      <c r="AV4" s="52"/>
      <c r="AW4" s="27"/>
      <c r="AX4" s="27"/>
      <c r="AY4" s="52"/>
      <c r="AZ4" s="52"/>
      <c r="BA4" s="27"/>
      <c r="BB4" s="27"/>
      <c r="BC4" s="27"/>
      <c r="BD4" s="27"/>
      <c r="BE4" s="27"/>
      <c r="BF4" s="27"/>
      <c r="BG4" s="51"/>
      <c r="BH4" s="27"/>
      <c r="BI4" s="27"/>
      <c r="BJ4" s="27"/>
      <c r="BK4" s="27"/>
      <c r="BL4" s="27"/>
      <c r="BM4" s="27"/>
      <c r="BN4" s="27"/>
      <c r="BO4" s="52"/>
      <c r="BP4" s="52"/>
      <c r="BQ4" s="27"/>
      <c r="BR4" s="27"/>
    </row>
    <row r="5" spans="1:73" ht="29.5" customHeight="1" x14ac:dyDescent="0.25">
      <c r="A5" s="27"/>
      <c r="B5" s="182" t="s">
        <v>67</v>
      </c>
      <c r="C5" s="182"/>
      <c r="D5" s="216"/>
      <c r="E5" s="247"/>
      <c r="F5" s="247"/>
      <c r="G5" s="247"/>
      <c r="H5" s="247"/>
      <c r="I5" s="247"/>
      <c r="J5" s="217"/>
      <c r="K5" s="27"/>
      <c r="L5" s="74"/>
      <c r="M5" s="27"/>
      <c r="N5" s="74"/>
      <c r="O5" s="27"/>
      <c r="P5" s="74"/>
      <c r="Q5" s="27"/>
      <c r="R5" s="74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52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52"/>
      <c r="AU5" s="27"/>
      <c r="AV5" s="52"/>
      <c r="AW5" s="27"/>
      <c r="AX5" s="27"/>
      <c r="AY5" s="52"/>
      <c r="AZ5" s="52"/>
      <c r="BA5" s="27"/>
      <c r="BB5" s="27"/>
      <c r="BC5" s="27"/>
      <c r="BD5" s="27"/>
      <c r="BE5" s="27"/>
      <c r="BF5" s="27"/>
      <c r="BG5" s="51"/>
      <c r="BH5" s="27"/>
      <c r="BI5" s="27"/>
      <c r="BJ5" s="27"/>
      <c r="BK5" s="27"/>
      <c r="BL5" s="27"/>
      <c r="BM5" s="27"/>
      <c r="BN5" s="27"/>
      <c r="BO5" s="52"/>
      <c r="BP5" s="52"/>
      <c r="BQ5" s="27"/>
      <c r="BR5" s="27"/>
    </row>
    <row r="6" spans="1:73" ht="33.65" customHeight="1" x14ac:dyDescent="0.25">
      <c r="B6" s="182" t="s">
        <v>241</v>
      </c>
      <c r="C6" s="182"/>
      <c r="D6" s="258"/>
      <c r="E6" s="258"/>
      <c r="F6" s="182" t="s">
        <v>68</v>
      </c>
      <c r="G6" s="182"/>
      <c r="H6" s="182"/>
      <c r="I6" s="216"/>
      <c r="J6" s="217"/>
      <c r="K6" s="12"/>
      <c r="L6" s="75"/>
      <c r="M6" s="7"/>
      <c r="N6" s="75"/>
      <c r="O6" s="7"/>
      <c r="P6" s="75"/>
      <c r="Q6" s="7"/>
      <c r="R6" s="75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168"/>
      <c r="AU6" s="7"/>
      <c r="AV6" s="168"/>
      <c r="AW6" s="7"/>
      <c r="AX6" s="7"/>
      <c r="AY6" s="168"/>
      <c r="AZ6" s="168"/>
      <c r="BA6" s="7"/>
      <c r="BB6" s="7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</row>
    <row r="7" spans="1:73" ht="31.5" customHeight="1" x14ac:dyDescent="0.25">
      <c r="B7" s="182" t="s">
        <v>184</v>
      </c>
      <c r="C7" s="182"/>
      <c r="D7" s="259"/>
      <c r="E7" s="259"/>
      <c r="F7" s="182" t="s">
        <v>200</v>
      </c>
      <c r="G7" s="182"/>
      <c r="H7" s="182"/>
      <c r="I7" s="216"/>
      <c r="J7" s="217"/>
      <c r="K7" s="12"/>
      <c r="L7" s="75"/>
      <c r="M7" s="7"/>
      <c r="N7" s="75"/>
      <c r="O7" s="7"/>
      <c r="P7" s="75"/>
      <c r="Q7" s="7"/>
      <c r="R7" s="75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168"/>
      <c r="AU7" s="7"/>
      <c r="AV7" s="168"/>
      <c r="AW7" s="7"/>
      <c r="AX7" s="7"/>
      <c r="AY7" s="168"/>
      <c r="AZ7" s="168"/>
      <c r="BA7" s="7"/>
      <c r="BB7" s="7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73" ht="20.5" customHeight="1" x14ac:dyDescent="0.25">
      <c r="B8" s="186" t="s">
        <v>185</v>
      </c>
      <c r="C8" s="67" t="s">
        <v>62</v>
      </c>
      <c r="D8" s="67" t="s">
        <v>27</v>
      </c>
      <c r="E8" s="67" t="s">
        <v>24</v>
      </c>
      <c r="F8" s="189" t="s">
        <v>125</v>
      </c>
      <c r="G8" s="190"/>
      <c r="H8" s="191"/>
      <c r="I8" s="198"/>
      <c r="J8" s="199"/>
      <c r="K8" s="12"/>
      <c r="M8" s="6"/>
      <c r="N8" s="78"/>
      <c r="O8" s="6"/>
      <c r="P8" s="78"/>
      <c r="Q8" s="6"/>
      <c r="R8" s="7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/>
      <c r="AJ8" s="11"/>
      <c r="AK8" s="11"/>
      <c r="AL8" s="11"/>
      <c r="AS8" s="11"/>
      <c r="AT8" s="11"/>
      <c r="AU8" s="11"/>
      <c r="AV8" s="11"/>
      <c r="AW8" s="11"/>
      <c r="AX8" s="11"/>
      <c r="AY8" s="6"/>
      <c r="AZ8" s="6"/>
      <c r="BA8" s="7"/>
      <c r="BB8" s="7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1:73" ht="20" customHeight="1" x14ac:dyDescent="0.25">
      <c r="B9" s="187"/>
      <c r="C9" s="67" t="s">
        <v>26</v>
      </c>
      <c r="D9" s="67" t="s">
        <v>25</v>
      </c>
      <c r="E9" s="67" t="s">
        <v>69</v>
      </c>
      <c r="F9" s="192"/>
      <c r="G9" s="193"/>
      <c r="H9" s="194"/>
      <c r="I9" s="200"/>
      <c r="J9" s="201"/>
      <c r="K9" s="12"/>
      <c r="L9" s="77"/>
      <c r="M9" s="13"/>
      <c r="N9" s="79"/>
      <c r="O9" s="13"/>
      <c r="P9" s="79"/>
      <c r="Q9" s="13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S9" s="7"/>
      <c r="AT9" s="168"/>
      <c r="AU9" s="7"/>
      <c r="AV9" s="168"/>
      <c r="AW9" s="7"/>
      <c r="AX9" s="7"/>
      <c r="AY9" s="168"/>
      <c r="AZ9" s="168"/>
      <c r="BA9" s="7"/>
      <c r="BB9" s="7"/>
      <c r="BC9" s="7"/>
      <c r="BD9" s="7"/>
      <c r="BE9" s="8"/>
      <c r="BF9" s="8"/>
      <c r="BG9" s="8"/>
      <c r="BH9" s="8"/>
      <c r="BI9" s="7"/>
      <c r="BJ9" s="7"/>
      <c r="BK9" s="7"/>
      <c r="BL9" s="7"/>
      <c r="BM9" s="7"/>
      <c r="BN9" s="7"/>
      <c r="BO9" s="168"/>
      <c r="BP9" s="168"/>
      <c r="BQ9" s="7"/>
      <c r="BR9" s="10"/>
    </row>
    <row r="10" spans="1:73" ht="24.5" customHeight="1" x14ac:dyDescent="0.25">
      <c r="A10" s="169"/>
      <c r="B10" s="188"/>
      <c r="C10" s="183" t="s">
        <v>259</v>
      </c>
      <c r="D10" s="184"/>
      <c r="E10" s="185"/>
      <c r="F10" s="195"/>
      <c r="G10" s="196"/>
      <c r="H10" s="197"/>
      <c r="I10" s="202"/>
      <c r="J10" s="203"/>
      <c r="K10" s="12"/>
      <c r="L10" s="77"/>
      <c r="M10" s="13"/>
      <c r="N10" s="79"/>
      <c r="O10" s="13"/>
      <c r="P10" s="79"/>
      <c r="Q10" s="13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8"/>
      <c r="BF10" s="8"/>
      <c r="BG10" s="8"/>
      <c r="BH10" s="8"/>
      <c r="BI10" s="168"/>
      <c r="BJ10" s="168"/>
      <c r="BK10" s="168"/>
      <c r="BL10" s="168"/>
      <c r="BM10" s="168"/>
      <c r="BN10" s="168"/>
      <c r="BO10" s="168"/>
      <c r="BP10" s="168"/>
      <c r="BQ10" s="168"/>
      <c r="BR10" s="10"/>
    </row>
    <row r="11" spans="1:73" ht="69.5" customHeight="1" x14ac:dyDescent="0.25">
      <c r="A11" s="53"/>
      <c r="B11" s="182" t="s">
        <v>204</v>
      </c>
      <c r="C11" s="182"/>
      <c r="D11" s="209"/>
      <c r="E11" s="209"/>
      <c r="F11" s="182" t="s">
        <v>201</v>
      </c>
      <c r="G11" s="182"/>
      <c r="H11" s="182"/>
      <c r="I11" s="216"/>
      <c r="J11" s="217"/>
      <c r="K11" s="12"/>
      <c r="L11" s="77"/>
      <c r="M11" s="13"/>
      <c r="N11" s="79"/>
      <c r="O11" s="13"/>
      <c r="P11" s="79"/>
      <c r="Q11" s="13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S11" s="7"/>
      <c r="AT11" s="168"/>
      <c r="AU11" s="7"/>
      <c r="AV11" s="168"/>
      <c r="AW11" s="7"/>
      <c r="AX11" s="7"/>
      <c r="AY11" s="168"/>
      <c r="AZ11" s="168"/>
      <c r="BA11" s="7"/>
      <c r="BB11" s="7"/>
      <c r="BC11" s="7"/>
      <c r="BD11" s="7"/>
      <c r="BE11" s="8"/>
      <c r="BF11" s="8"/>
      <c r="BG11" s="8"/>
      <c r="BH11" s="8"/>
      <c r="BI11" s="7"/>
      <c r="BJ11" s="7"/>
      <c r="BK11" s="7"/>
      <c r="BL11" s="7"/>
      <c r="BM11" s="7"/>
      <c r="BN11" s="7"/>
      <c r="BO11" s="168"/>
      <c r="BP11" s="168"/>
      <c r="BQ11" s="7"/>
      <c r="BR11" s="10"/>
    </row>
    <row r="12" spans="1:73" ht="70" customHeight="1" x14ac:dyDescent="0.25">
      <c r="B12" s="182" t="s">
        <v>187</v>
      </c>
      <c r="C12" s="182"/>
      <c r="D12" s="218"/>
      <c r="E12" s="218"/>
      <c r="F12" s="182" t="s">
        <v>186</v>
      </c>
      <c r="G12" s="182"/>
      <c r="H12" s="182"/>
      <c r="I12" s="141"/>
      <c r="J12" s="82" t="e">
        <f>I12/D12</f>
        <v>#DIV/0!</v>
      </c>
      <c r="K12" s="12"/>
      <c r="L12" s="77"/>
      <c r="M12" s="13"/>
      <c r="N12" s="79"/>
      <c r="O12" s="13"/>
      <c r="P12" s="79"/>
      <c r="Q12" s="13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S12" s="7"/>
      <c r="AT12" s="168"/>
      <c r="AU12" s="7"/>
      <c r="AV12" s="168"/>
      <c r="AW12" s="7"/>
      <c r="AX12" s="7"/>
      <c r="AY12" s="168"/>
      <c r="AZ12" s="168"/>
      <c r="BA12" s="7"/>
      <c r="BB12" s="7"/>
      <c r="BC12" s="7"/>
      <c r="BD12" s="7"/>
      <c r="BE12" s="8"/>
      <c r="BF12" s="8"/>
      <c r="BG12" s="8"/>
      <c r="BH12" s="8"/>
      <c r="BI12" s="7"/>
      <c r="BJ12" s="7"/>
      <c r="BK12" s="7"/>
      <c r="BL12" s="7"/>
      <c r="BM12" s="7"/>
      <c r="BN12" s="7"/>
      <c r="BO12" s="168"/>
      <c r="BP12" s="168"/>
      <c r="BQ12" s="7"/>
      <c r="BR12" s="10"/>
    </row>
    <row r="13" spans="1:73" ht="67" customHeight="1" x14ac:dyDescent="0.25">
      <c r="A13" s="53"/>
      <c r="B13" s="182" t="s">
        <v>202</v>
      </c>
      <c r="C13" s="182"/>
      <c r="D13" s="218"/>
      <c r="E13" s="218"/>
      <c r="F13" s="254" t="s">
        <v>286</v>
      </c>
      <c r="G13" s="255"/>
      <c r="H13" s="255"/>
      <c r="I13" s="256"/>
      <c r="J13" s="257"/>
      <c r="K13" s="12"/>
      <c r="L13" s="77"/>
      <c r="M13" s="13"/>
      <c r="N13" s="79"/>
      <c r="O13" s="13"/>
      <c r="P13" s="79"/>
      <c r="Q13" s="1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S13" s="7"/>
      <c r="AT13" s="168"/>
      <c r="AU13" s="7"/>
      <c r="AV13" s="168"/>
      <c r="AW13" s="7"/>
      <c r="AX13" s="7"/>
      <c r="AY13" s="168"/>
      <c r="AZ13" s="168"/>
      <c r="BA13" s="7"/>
      <c r="BB13" s="7"/>
      <c r="BC13" s="7"/>
      <c r="BD13" s="7"/>
      <c r="BE13" s="8"/>
      <c r="BF13" s="8"/>
      <c r="BG13" s="8"/>
      <c r="BH13" s="8"/>
      <c r="BI13" s="7"/>
      <c r="BJ13" s="7"/>
      <c r="BK13" s="7"/>
      <c r="BL13" s="7"/>
      <c r="BM13" s="7"/>
      <c r="BN13" s="7"/>
      <c r="BO13" s="168"/>
      <c r="BP13" s="168"/>
      <c r="BQ13" s="7"/>
      <c r="BR13" s="10"/>
    </row>
    <row r="14" spans="1:73" s="6" customFormat="1" ht="13.5" customHeight="1" x14ac:dyDescent="0.25">
      <c r="A14" s="6" t="s">
        <v>3</v>
      </c>
    </row>
    <row r="15" spans="1:73" ht="22.5" customHeight="1" thickBot="1" x14ac:dyDescent="0.3">
      <c r="A15" s="329" t="s">
        <v>132</v>
      </c>
      <c r="B15" s="329"/>
      <c r="C15" s="329"/>
      <c r="D15" s="329"/>
      <c r="E15" s="329"/>
      <c r="F15" s="7"/>
      <c r="G15" s="7"/>
      <c r="H15" s="7"/>
      <c r="I15" s="7"/>
      <c r="J15" s="16"/>
      <c r="K15" s="10"/>
      <c r="L15" s="77"/>
      <c r="M15" s="13"/>
      <c r="N15" s="79"/>
      <c r="O15" s="13"/>
      <c r="P15" s="79"/>
      <c r="Q15" s="13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0"/>
      <c r="AJ15" s="10"/>
      <c r="AK15" s="10"/>
      <c r="AL15" s="10"/>
      <c r="AS15" s="10"/>
      <c r="AT15" s="10"/>
      <c r="AU15" s="10"/>
      <c r="AV15" s="10"/>
      <c r="AW15" s="10"/>
      <c r="AY15" s="17"/>
      <c r="AZ15" s="17"/>
      <c r="BA15" s="54"/>
      <c r="BB15" s="27"/>
      <c r="BC15" s="27"/>
      <c r="BD15" s="7"/>
      <c r="BE15" s="8"/>
      <c r="BF15" s="8"/>
      <c r="BG15" s="8"/>
      <c r="BH15" s="8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73" s="5" customFormat="1" ht="19.149999999999999" customHeight="1" thickBot="1" x14ac:dyDescent="0.3">
      <c r="A16" s="251" t="s">
        <v>208</v>
      </c>
      <c r="B16" s="252"/>
      <c r="C16" s="252"/>
      <c r="D16" s="252"/>
      <c r="E16" s="252"/>
      <c r="F16" s="252"/>
      <c r="G16" s="252"/>
      <c r="H16" s="252"/>
      <c r="I16" s="263" t="s">
        <v>216</v>
      </c>
      <c r="J16" s="264"/>
      <c r="K16" s="264"/>
      <c r="L16" s="221" t="s">
        <v>18</v>
      </c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3"/>
      <c r="Y16" s="267" t="s">
        <v>242</v>
      </c>
      <c r="Z16" s="271" t="s">
        <v>261</v>
      </c>
      <c r="AA16" s="271" t="s">
        <v>57</v>
      </c>
      <c r="AB16" s="271" t="s">
        <v>283</v>
      </c>
      <c r="AC16" s="211" t="s">
        <v>63</v>
      </c>
      <c r="AD16" s="212"/>
      <c r="AE16" s="331" t="s">
        <v>263</v>
      </c>
      <c r="AF16" s="211" t="s">
        <v>64</v>
      </c>
      <c r="AG16" s="334"/>
      <c r="AH16" s="212"/>
      <c r="AI16" s="269" t="s">
        <v>127</v>
      </c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172" t="s">
        <v>66</v>
      </c>
      <c r="AY16" s="204" t="s">
        <v>270</v>
      </c>
      <c r="AZ16" s="204" t="s">
        <v>210</v>
      </c>
      <c r="BA16" s="260" t="s">
        <v>188</v>
      </c>
      <c r="BB16" s="204" t="s">
        <v>15</v>
      </c>
      <c r="BC16" s="239" t="s">
        <v>128</v>
      </c>
      <c r="BD16" s="239" t="s">
        <v>129</v>
      </c>
      <c r="BE16" s="239" t="s">
        <v>130</v>
      </c>
      <c r="BF16" s="239" t="s">
        <v>131</v>
      </c>
      <c r="BG16" s="242" t="s">
        <v>189</v>
      </c>
      <c r="BH16" s="226" t="s">
        <v>238</v>
      </c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8"/>
      <c r="BT16" s="335" t="s">
        <v>236</v>
      </c>
      <c r="BU16" s="336"/>
    </row>
    <row r="17" spans="1:73" s="5" customFormat="1" ht="49.5" customHeight="1" thickBot="1" x14ac:dyDescent="0.3">
      <c r="A17" s="343" t="s">
        <v>22</v>
      </c>
      <c r="B17" s="345" t="s">
        <v>211</v>
      </c>
      <c r="C17" s="345" t="s">
        <v>23</v>
      </c>
      <c r="D17" s="250" t="s">
        <v>205</v>
      </c>
      <c r="E17" s="250" t="s">
        <v>0</v>
      </c>
      <c r="F17" s="250" t="s">
        <v>207</v>
      </c>
      <c r="G17" s="250" t="s">
        <v>9</v>
      </c>
      <c r="H17" s="253" t="s">
        <v>28</v>
      </c>
      <c r="I17" s="342" t="s">
        <v>260</v>
      </c>
      <c r="J17" s="344" t="s">
        <v>10</v>
      </c>
      <c r="K17" s="344" t="s">
        <v>11</v>
      </c>
      <c r="L17" s="213" t="s">
        <v>21</v>
      </c>
      <c r="M17" s="214"/>
      <c r="N17" s="215" t="s">
        <v>37</v>
      </c>
      <c r="O17" s="214"/>
      <c r="P17" s="219" t="s">
        <v>53</v>
      </c>
      <c r="Q17" s="220"/>
      <c r="R17" s="219" t="s">
        <v>54</v>
      </c>
      <c r="S17" s="220"/>
      <c r="T17" s="219" t="s">
        <v>55</v>
      </c>
      <c r="U17" s="220"/>
      <c r="V17" s="219" t="s">
        <v>60</v>
      </c>
      <c r="W17" s="220"/>
      <c r="X17" s="224" t="s">
        <v>17</v>
      </c>
      <c r="Y17" s="268"/>
      <c r="Z17" s="272"/>
      <c r="AA17" s="272"/>
      <c r="AB17" s="272"/>
      <c r="AC17" s="210" t="s">
        <v>262</v>
      </c>
      <c r="AD17" s="210" t="s">
        <v>206</v>
      </c>
      <c r="AE17" s="332"/>
      <c r="AF17" s="333" t="s">
        <v>264</v>
      </c>
      <c r="AG17" s="210" t="s">
        <v>209</v>
      </c>
      <c r="AH17" s="210" t="s">
        <v>227</v>
      </c>
      <c r="AI17" s="265" t="s">
        <v>16</v>
      </c>
      <c r="AJ17" s="266"/>
      <c r="AK17" s="245" t="s">
        <v>65</v>
      </c>
      <c r="AL17" s="246"/>
      <c r="AM17" s="248" t="s">
        <v>7</v>
      </c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10" t="s">
        <v>126</v>
      </c>
      <c r="AY17" s="205"/>
      <c r="AZ17" s="205"/>
      <c r="BA17" s="261"/>
      <c r="BB17" s="205"/>
      <c r="BC17" s="240"/>
      <c r="BD17" s="240"/>
      <c r="BE17" s="240"/>
      <c r="BF17" s="240"/>
      <c r="BG17" s="243"/>
      <c r="BH17" s="233" t="s">
        <v>279</v>
      </c>
      <c r="BI17" s="233" t="s">
        <v>232</v>
      </c>
      <c r="BJ17" s="235" t="s">
        <v>278</v>
      </c>
      <c r="BK17" s="207" t="s">
        <v>233</v>
      </c>
      <c r="BL17" s="235" t="s">
        <v>284</v>
      </c>
      <c r="BM17" s="237" t="s">
        <v>257</v>
      </c>
      <c r="BN17" s="207" t="s">
        <v>235</v>
      </c>
      <c r="BO17" s="207" t="s">
        <v>281</v>
      </c>
      <c r="BP17" s="207" t="s">
        <v>280</v>
      </c>
      <c r="BQ17" s="207" t="s">
        <v>234</v>
      </c>
      <c r="BR17" s="231" t="s">
        <v>59</v>
      </c>
      <c r="BS17" s="229" t="s">
        <v>239</v>
      </c>
      <c r="BT17" s="339" t="s">
        <v>183</v>
      </c>
      <c r="BU17" s="337" t="s">
        <v>240</v>
      </c>
    </row>
    <row r="18" spans="1:73" s="5" customFormat="1" ht="75.5" customHeight="1" x14ac:dyDescent="0.25">
      <c r="A18" s="343"/>
      <c r="B18" s="345"/>
      <c r="C18" s="345"/>
      <c r="D18" s="250"/>
      <c r="E18" s="250"/>
      <c r="F18" s="250"/>
      <c r="G18" s="250"/>
      <c r="H18" s="253"/>
      <c r="I18" s="343"/>
      <c r="J18" s="250"/>
      <c r="K18" s="250"/>
      <c r="L18" s="89" t="s">
        <v>225</v>
      </c>
      <c r="M18" s="90" t="s">
        <v>51</v>
      </c>
      <c r="N18" s="90" t="s">
        <v>225</v>
      </c>
      <c r="O18" s="89" t="s">
        <v>52</v>
      </c>
      <c r="P18" s="90" t="s">
        <v>225</v>
      </c>
      <c r="Q18" s="89" t="s">
        <v>52</v>
      </c>
      <c r="R18" s="90" t="s">
        <v>225</v>
      </c>
      <c r="S18" s="89" t="s">
        <v>52</v>
      </c>
      <c r="T18" s="90" t="s">
        <v>225</v>
      </c>
      <c r="U18" s="89" t="s">
        <v>52</v>
      </c>
      <c r="V18" s="89" t="s">
        <v>226</v>
      </c>
      <c r="W18" s="89" t="s">
        <v>51</v>
      </c>
      <c r="X18" s="225"/>
      <c r="Y18" s="268"/>
      <c r="Z18" s="272"/>
      <c r="AA18" s="272"/>
      <c r="AB18" s="272"/>
      <c r="AC18" s="210"/>
      <c r="AD18" s="210"/>
      <c r="AE18" s="332"/>
      <c r="AF18" s="333" t="s">
        <v>58</v>
      </c>
      <c r="AG18" s="210"/>
      <c r="AH18" s="210"/>
      <c r="AI18" s="124" t="s">
        <v>4</v>
      </c>
      <c r="AJ18" s="124" t="s">
        <v>5</v>
      </c>
      <c r="AK18" s="124" t="s">
        <v>61</v>
      </c>
      <c r="AL18" s="125" t="s">
        <v>214</v>
      </c>
      <c r="AM18" s="126" t="s">
        <v>243</v>
      </c>
      <c r="AN18" s="127" t="s">
        <v>265</v>
      </c>
      <c r="AO18" s="127" t="s">
        <v>266</v>
      </c>
      <c r="AP18" s="127" t="s">
        <v>267</v>
      </c>
      <c r="AQ18" s="127" t="s">
        <v>228</v>
      </c>
      <c r="AR18" s="127" t="s">
        <v>229</v>
      </c>
      <c r="AS18" s="83" t="s">
        <v>282</v>
      </c>
      <c r="AT18" s="128" t="s">
        <v>258</v>
      </c>
      <c r="AU18" s="127" t="s">
        <v>287</v>
      </c>
      <c r="AV18" s="127" t="s">
        <v>268</v>
      </c>
      <c r="AW18" s="127" t="s">
        <v>213</v>
      </c>
      <c r="AX18" s="210"/>
      <c r="AY18" s="206"/>
      <c r="AZ18" s="206"/>
      <c r="BA18" s="262"/>
      <c r="BB18" s="206"/>
      <c r="BC18" s="241"/>
      <c r="BD18" s="241"/>
      <c r="BE18" s="241"/>
      <c r="BF18" s="241"/>
      <c r="BG18" s="244"/>
      <c r="BH18" s="234"/>
      <c r="BI18" s="234"/>
      <c r="BJ18" s="236"/>
      <c r="BK18" s="208"/>
      <c r="BL18" s="236"/>
      <c r="BM18" s="238"/>
      <c r="BN18" s="208"/>
      <c r="BO18" s="208"/>
      <c r="BP18" s="208"/>
      <c r="BQ18" s="208"/>
      <c r="BR18" s="232"/>
      <c r="BS18" s="230"/>
      <c r="BT18" s="340"/>
      <c r="BU18" s="338"/>
    </row>
    <row r="19" spans="1:73" s="5" customFormat="1" ht="26.15" customHeight="1" x14ac:dyDescent="0.25">
      <c r="A19" s="341" t="s">
        <v>218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41"/>
      <c r="BL19" s="341"/>
      <c r="BM19" s="341"/>
      <c r="BN19" s="341"/>
      <c r="BO19" s="341"/>
      <c r="BP19" s="341"/>
      <c r="BQ19" s="341"/>
      <c r="BR19" s="341"/>
      <c r="BS19" s="341"/>
      <c r="BT19" s="341"/>
      <c r="BU19" s="341"/>
    </row>
    <row r="20" spans="1:73" x14ac:dyDescent="0.25">
      <c r="A20" s="156">
        <v>1</v>
      </c>
      <c r="B20" s="291" t="s">
        <v>212</v>
      </c>
      <c r="C20" s="66"/>
      <c r="D20" s="66"/>
      <c r="E20" s="18"/>
      <c r="F20" s="108"/>
      <c r="G20" s="66"/>
      <c r="H20" s="66"/>
      <c r="I20" s="108"/>
      <c r="J20" s="66"/>
      <c r="K20" s="85"/>
      <c r="L20" s="110"/>
      <c r="M20" s="109"/>
      <c r="N20" s="110"/>
      <c r="O20" s="133"/>
      <c r="P20" s="110"/>
      <c r="Q20" s="111"/>
      <c r="R20" s="110"/>
      <c r="S20" s="111"/>
      <c r="T20" s="111"/>
      <c r="U20" s="111"/>
      <c r="V20" s="134"/>
      <c r="W20" s="111"/>
      <c r="X20" s="85"/>
      <c r="Y20" s="85"/>
      <c r="Z20" s="135"/>
      <c r="AA20" s="66"/>
      <c r="AB20" s="135"/>
      <c r="AC20" s="135"/>
      <c r="AD20" s="86" t="str">
        <f>TEXT(AC20-Z20, "d:hh:mm")</f>
        <v>0:00:00</v>
      </c>
      <c r="AE20" s="135"/>
      <c r="AF20" s="112"/>
      <c r="AG20" s="135"/>
      <c r="AH20" s="86" t="str">
        <f>TEXT(AG20-AE20, "d:hh:mm")</f>
        <v>0:00:00</v>
      </c>
      <c r="AI20" s="112"/>
      <c r="AJ20" s="112"/>
      <c r="AK20" s="112"/>
      <c r="AL20" s="112"/>
      <c r="AM20" s="112"/>
      <c r="AN20" s="135"/>
      <c r="AO20" s="135"/>
      <c r="AP20" s="135"/>
      <c r="AQ20" s="66"/>
      <c r="AR20" s="135"/>
      <c r="AS20" s="135"/>
      <c r="AT20" s="113"/>
      <c r="AU20" s="113"/>
      <c r="AV20" s="113"/>
      <c r="AW20" s="112"/>
      <c r="AX20" s="320" t="e">
        <f>COUNTA((AS20:AS29))/((COUNTA(AS20:AS29)+COUNTA(AT20:AT29)))</f>
        <v>#DIV/0!</v>
      </c>
      <c r="AY20" s="108"/>
      <c r="AZ20" s="136">
        <f>AY20-I20</f>
        <v>0</v>
      </c>
      <c r="BA20" s="112"/>
      <c r="BB20" s="112"/>
      <c r="BC20" s="112"/>
      <c r="BD20" s="112"/>
      <c r="BE20" s="112"/>
      <c r="BF20" s="112"/>
      <c r="BG20" s="112"/>
      <c r="BH20" s="112"/>
      <c r="BI20" s="112"/>
      <c r="BJ20" s="114"/>
      <c r="BK20" s="112"/>
      <c r="BL20" s="114"/>
      <c r="BM20" s="112"/>
      <c r="BN20" s="112"/>
      <c r="BO20" s="112"/>
      <c r="BP20" s="112"/>
      <c r="BQ20" s="112"/>
      <c r="BR20" s="283" t="e">
        <f>COUNTIF(BK20:BK29,"1")/COUNTIF(BI20:BI29,"1")</f>
        <v>#DIV/0!</v>
      </c>
      <c r="BS20" s="115"/>
      <c r="BT20" s="107"/>
      <c r="BU20" s="157"/>
    </row>
    <row r="21" spans="1:73" x14ac:dyDescent="0.25">
      <c r="A21" s="156">
        <f>A20+1</f>
        <v>2</v>
      </c>
      <c r="B21" s="291"/>
      <c r="C21" s="66"/>
      <c r="D21" s="66"/>
      <c r="E21" s="18"/>
      <c r="F21" s="108"/>
      <c r="G21" s="66"/>
      <c r="H21" s="66"/>
      <c r="I21" s="108"/>
      <c r="J21" s="66"/>
      <c r="K21" s="85"/>
      <c r="L21" s="110"/>
      <c r="M21" s="109"/>
      <c r="N21" s="110"/>
      <c r="O21" s="111"/>
      <c r="P21" s="110"/>
      <c r="Q21" s="111"/>
      <c r="R21" s="110"/>
      <c r="S21" s="111"/>
      <c r="T21" s="111"/>
      <c r="U21" s="111"/>
      <c r="V21" s="134"/>
      <c r="W21" s="111"/>
      <c r="X21" s="85"/>
      <c r="Y21" s="85"/>
      <c r="Z21" s="135"/>
      <c r="AA21" s="66"/>
      <c r="AB21" s="135"/>
      <c r="AC21" s="135"/>
      <c r="AD21" s="86" t="str">
        <f t="shared" ref="AD21:AD29" si="0">TEXT(AC21-Z21, "d:hh:mm")</f>
        <v>0:00:00</v>
      </c>
      <c r="AE21" s="135"/>
      <c r="AF21" s="112"/>
      <c r="AG21" s="135"/>
      <c r="AH21" s="86" t="str">
        <f t="shared" ref="AH21:AH29" si="1">TEXT(AG21-AE21, "d:hh:mm")</f>
        <v>0:00:00</v>
      </c>
      <c r="AI21" s="112"/>
      <c r="AJ21" s="112"/>
      <c r="AK21" s="112"/>
      <c r="AL21" s="112"/>
      <c r="AM21" s="112"/>
      <c r="AN21" s="135"/>
      <c r="AO21" s="135"/>
      <c r="AP21" s="135"/>
      <c r="AQ21" s="66"/>
      <c r="AR21" s="135"/>
      <c r="AS21" s="135"/>
      <c r="AT21" s="113"/>
      <c r="AU21" s="113"/>
      <c r="AV21" s="113"/>
      <c r="AW21" s="112"/>
      <c r="AX21" s="320"/>
      <c r="AY21" s="108"/>
      <c r="AZ21" s="136">
        <f t="shared" ref="AZ20:AZ29" si="2">AY21-I21</f>
        <v>0</v>
      </c>
      <c r="BA21" s="112"/>
      <c r="BB21" s="112"/>
      <c r="BC21" s="112"/>
      <c r="BD21" s="112"/>
      <c r="BE21" s="112"/>
      <c r="BF21" s="112"/>
      <c r="BG21" s="112"/>
      <c r="BH21" s="112"/>
      <c r="BI21" s="112"/>
      <c r="BJ21" s="114"/>
      <c r="BK21" s="112"/>
      <c r="BL21" s="114"/>
      <c r="BM21" s="112"/>
      <c r="BN21" s="112"/>
      <c r="BO21" s="112"/>
      <c r="BP21" s="112"/>
      <c r="BQ21" s="112"/>
      <c r="BR21" s="283"/>
      <c r="BS21" s="115"/>
      <c r="BT21" s="107"/>
      <c r="BU21" s="157"/>
    </row>
    <row r="22" spans="1:73" x14ac:dyDescent="0.25">
      <c r="A22" s="156">
        <f t="shared" ref="A22:A29" si="3">A21+1</f>
        <v>3</v>
      </c>
      <c r="B22" s="291"/>
      <c r="C22" s="66"/>
      <c r="D22" s="66"/>
      <c r="E22" s="18"/>
      <c r="F22" s="108"/>
      <c r="G22" s="66"/>
      <c r="H22" s="66"/>
      <c r="I22" s="108"/>
      <c r="J22" s="66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134"/>
      <c r="W22" s="85"/>
      <c r="X22" s="85"/>
      <c r="Y22" s="85"/>
      <c r="Z22" s="135"/>
      <c r="AA22" s="66"/>
      <c r="AB22" s="135"/>
      <c r="AC22" s="135"/>
      <c r="AD22" s="86" t="str">
        <f t="shared" si="0"/>
        <v>0:00:00</v>
      </c>
      <c r="AE22" s="135"/>
      <c r="AF22" s="112"/>
      <c r="AG22" s="135"/>
      <c r="AH22" s="86" t="str">
        <f t="shared" si="1"/>
        <v>0:00:00</v>
      </c>
      <c r="AI22" s="112"/>
      <c r="AJ22" s="112"/>
      <c r="AK22" s="112"/>
      <c r="AL22" s="112"/>
      <c r="AM22" s="112"/>
      <c r="AN22" s="135"/>
      <c r="AO22" s="135"/>
      <c r="AP22" s="135"/>
      <c r="AQ22" s="66"/>
      <c r="AR22" s="135"/>
      <c r="AS22" s="135"/>
      <c r="AT22" s="112"/>
      <c r="AU22" s="113"/>
      <c r="AV22" s="113"/>
      <c r="AW22" s="112"/>
      <c r="AX22" s="320"/>
      <c r="AY22" s="108"/>
      <c r="AZ22" s="136">
        <f t="shared" si="2"/>
        <v>0</v>
      </c>
      <c r="BA22" s="112"/>
      <c r="BB22" s="112"/>
      <c r="BC22" s="112"/>
      <c r="BD22" s="112"/>
      <c r="BE22" s="112"/>
      <c r="BF22" s="112"/>
      <c r="BG22" s="112"/>
      <c r="BH22" s="112"/>
      <c r="BI22" s="112"/>
      <c r="BJ22" s="114"/>
      <c r="BK22" s="112"/>
      <c r="BL22" s="114"/>
      <c r="BM22" s="112"/>
      <c r="BN22" s="112"/>
      <c r="BO22" s="112"/>
      <c r="BP22" s="112"/>
      <c r="BQ22" s="112"/>
      <c r="BR22" s="283"/>
      <c r="BS22" s="112"/>
      <c r="BT22" s="107"/>
      <c r="BU22" s="157"/>
    </row>
    <row r="23" spans="1:73" x14ac:dyDescent="0.25">
      <c r="A23" s="156">
        <f t="shared" si="3"/>
        <v>4</v>
      </c>
      <c r="B23" s="291"/>
      <c r="C23" s="66"/>
      <c r="D23" s="66"/>
      <c r="E23" s="18"/>
      <c r="F23" s="108"/>
      <c r="G23" s="66"/>
      <c r="H23" s="66"/>
      <c r="I23" s="108"/>
      <c r="J23" s="66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134"/>
      <c r="W23" s="85"/>
      <c r="X23" s="85"/>
      <c r="Y23" s="85"/>
      <c r="Z23" s="135"/>
      <c r="AA23" s="66"/>
      <c r="AB23" s="135"/>
      <c r="AC23" s="135"/>
      <c r="AD23" s="86" t="str">
        <f t="shared" si="0"/>
        <v>0:00:00</v>
      </c>
      <c r="AE23" s="135"/>
      <c r="AF23" s="112"/>
      <c r="AG23" s="135"/>
      <c r="AH23" s="86" t="str">
        <f t="shared" si="1"/>
        <v>0:00:00</v>
      </c>
      <c r="AI23" s="112"/>
      <c r="AJ23" s="112"/>
      <c r="AK23" s="112"/>
      <c r="AL23" s="112"/>
      <c r="AM23" s="112"/>
      <c r="AN23" s="135"/>
      <c r="AO23" s="135"/>
      <c r="AP23" s="135"/>
      <c r="AQ23" s="66"/>
      <c r="AR23" s="135"/>
      <c r="AS23" s="135"/>
      <c r="AT23" s="112"/>
      <c r="AU23" s="112"/>
      <c r="AV23" s="112"/>
      <c r="AW23" s="112"/>
      <c r="AX23" s="320"/>
      <c r="AY23" s="108"/>
      <c r="AZ23" s="136">
        <f t="shared" si="2"/>
        <v>0</v>
      </c>
      <c r="BA23" s="112"/>
      <c r="BB23" s="112"/>
      <c r="BC23" s="112"/>
      <c r="BD23" s="112"/>
      <c r="BE23" s="112"/>
      <c r="BF23" s="112"/>
      <c r="BG23" s="112"/>
      <c r="BH23" s="112"/>
      <c r="BI23" s="112"/>
      <c r="BJ23" s="114"/>
      <c r="BK23" s="112"/>
      <c r="BL23" s="114"/>
      <c r="BM23" s="112"/>
      <c r="BN23" s="112"/>
      <c r="BO23" s="112"/>
      <c r="BP23" s="112"/>
      <c r="BQ23" s="112"/>
      <c r="BR23" s="283"/>
      <c r="BS23" s="112"/>
      <c r="BT23" s="107"/>
      <c r="BU23" s="157"/>
    </row>
    <row r="24" spans="1:73" x14ac:dyDescent="0.25">
      <c r="A24" s="156">
        <f t="shared" si="3"/>
        <v>5</v>
      </c>
      <c r="B24" s="291"/>
      <c r="C24" s="66"/>
      <c r="D24" s="66"/>
      <c r="E24" s="18"/>
      <c r="F24" s="108"/>
      <c r="G24" s="66"/>
      <c r="H24" s="66"/>
      <c r="I24" s="108"/>
      <c r="J24" s="66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134"/>
      <c r="W24" s="85"/>
      <c r="X24" s="85"/>
      <c r="Y24" s="85"/>
      <c r="Z24" s="135"/>
      <c r="AA24" s="66"/>
      <c r="AB24" s="135"/>
      <c r="AC24" s="135"/>
      <c r="AD24" s="86" t="str">
        <f t="shared" si="0"/>
        <v>0:00:00</v>
      </c>
      <c r="AE24" s="135"/>
      <c r="AF24" s="112"/>
      <c r="AG24" s="135"/>
      <c r="AH24" s="86" t="str">
        <f t="shared" si="1"/>
        <v>0:00:00</v>
      </c>
      <c r="AI24" s="112"/>
      <c r="AJ24" s="112"/>
      <c r="AK24" s="112"/>
      <c r="AL24" s="112"/>
      <c r="AM24" s="112"/>
      <c r="AN24" s="135"/>
      <c r="AO24" s="135"/>
      <c r="AP24" s="135"/>
      <c r="AQ24" s="66"/>
      <c r="AR24" s="135"/>
      <c r="AS24" s="135"/>
      <c r="AT24" s="113"/>
      <c r="AU24" s="113"/>
      <c r="AV24" s="113"/>
      <c r="AW24" s="112"/>
      <c r="AX24" s="320"/>
      <c r="AY24" s="108"/>
      <c r="AZ24" s="136">
        <f t="shared" si="2"/>
        <v>0</v>
      </c>
      <c r="BA24" s="112"/>
      <c r="BB24" s="112"/>
      <c r="BC24" s="112"/>
      <c r="BD24" s="112"/>
      <c r="BE24" s="112"/>
      <c r="BF24" s="112"/>
      <c r="BG24" s="112"/>
      <c r="BH24" s="112"/>
      <c r="BI24" s="112"/>
      <c r="BJ24" s="114"/>
      <c r="BK24" s="112"/>
      <c r="BL24" s="114"/>
      <c r="BM24" s="112"/>
      <c r="BN24" s="112"/>
      <c r="BO24" s="112"/>
      <c r="BP24" s="112"/>
      <c r="BQ24" s="112"/>
      <c r="BR24" s="283"/>
      <c r="BS24" s="112"/>
      <c r="BT24" s="107"/>
      <c r="BU24" s="157"/>
    </row>
    <row r="25" spans="1:73" x14ac:dyDescent="0.25">
      <c r="A25" s="156">
        <f t="shared" si="3"/>
        <v>6</v>
      </c>
      <c r="B25" s="291"/>
      <c r="C25" s="66"/>
      <c r="D25" s="66"/>
      <c r="E25" s="18"/>
      <c r="F25" s="108"/>
      <c r="G25" s="66"/>
      <c r="H25" s="66"/>
      <c r="I25" s="108"/>
      <c r="J25" s="66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134"/>
      <c r="W25" s="85"/>
      <c r="X25" s="85"/>
      <c r="Y25" s="85"/>
      <c r="Z25" s="135"/>
      <c r="AA25" s="66"/>
      <c r="AB25" s="135"/>
      <c r="AC25" s="135"/>
      <c r="AD25" s="86" t="str">
        <f t="shared" si="0"/>
        <v>0:00:00</v>
      </c>
      <c r="AE25" s="135"/>
      <c r="AF25" s="112"/>
      <c r="AG25" s="135"/>
      <c r="AH25" s="86" t="str">
        <f t="shared" si="1"/>
        <v>0:00:00</v>
      </c>
      <c r="AI25" s="112"/>
      <c r="AJ25" s="112"/>
      <c r="AK25" s="112"/>
      <c r="AL25" s="112"/>
      <c r="AM25" s="112"/>
      <c r="AN25" s="135"/>
      <c r="AO25" s="135"/>
      <c r="AP25" s="135"/>
      <c r="AQ25" s="66"/>
      <c r="AR25" s="135"/>
      <c r="AS25" s="135"/>
      <c r="AT25" s="113"/>
      <c r="AU25" s="113"/>
      <c r="AV25" s="113"/>
      <c r="AW25" s="112"/>
      <c r="AX25" s="320"/>
      <c r="AY25" s="108"/>
      <c r="AZ25" s="136">
        <f t="shared" si="2"/>
        <v>0</v>
      </c>
      <c r="BA25" s="112"/>
      <c r="BB25" s="112"/>
      <c r="BC25" s="112"/>
      <c r="BD25" s="112"/>
      <c r="BE25" s="112"/>
      <c r="BF25" s="112"/>
      <c r="BG25" s="112"/>
      <c r="BH25" s="112"/>
      <c r="BI25" s="112"/>
      <c r="BJ25" s="114"/>
      <c r="BK25" s="112"/>
      <c r="BL25" s="114"/>
      <c r="BM25" s="112"/>
      <c r="BN25" s="112"/>
      <c r="BO25" s="112"/>
      <c r="BP25" s="112"/>
      <c r="BQ25" s="112"/>
      <c r="BR25" s="283"/>
      <c r="BS25" s="112"/>
      <c r="BT25" s="107"/>
      <c r="BU25" s="157"/>
    </row>
    <row r="26" spans="1:73" x14ac:dyDescent="0.25">
      <c r="A26" s="156">
        <f t="shared" si="3"/>
        <v>7</v>
      </c>
      <c r="B26" s="291"/>
      <c r="C26" s="66"/>
      <c r="D26" s="66"/>
      <c r="E26" s="18"/>
      <c r="F26" s="108"/>
      <c r="G26" s="66"/>
      <c r="H26" s="66"/>
      <c r="I26" s="108"/>
      <c r="J26" s="66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134"/>
      <c r="W26" s="85"/>
      <c r="X26" s="85"/>
      <c r="Y26" s="85"/>
      <c r="Z26" s="135"/>
      <c r="AA26" s="66"/>
      <c r="AB26" s="135"/>
      <c r="AC26" s="135"/>
      <c r="AD26" s="86" t="str">
        <f t="shared" si="0"/>
        <v>0:00:00</v>
      </c>
      <c r="AE26" s="135"/>
      <c r="AF26" s="112"/>
      <c r="AG26" s="135"/>
      <c r="AH26" s="86" t="str">
        <f t="shared" si="1"/>
        <v>0:00:00</v>
      </c>
      <c r="AI26" s="112"/>
      <c r="AJ26" s="112"/>
      <c r="AK26" s="112"/>
      <c r="AL26" s="112"/>
      <c r="AM26" s="112"/>
      <c r="AN26" s="135"/>
      <c r="AO26" s="135"/>
      <c r="AP26" s="135"/>
      <c r="AQ26" s="66"/>
      <c r="AR26" s="135"/>
      <c r="AS26" s="135"/>
      <c r="AT26" s="113"/>
      <c r="AU26" s="113"/>
      <c r="AV26" s="113"/>
      <c r="AW26" s="112"/>
      <c r="AX26" s="320"/>
      <c r="AY26" s="108"/>
      <c r="AZ26" s="136">
        <f t="shared" si="2"/>
        <v>0</v>
      </c>
      <c r="BA26" s="112"/>
      <c r="BB26" s="115"/>
      <c r="BC26" s="112"/>
      <c r="BD26" s="112"/>
      <c r="BE26" s="112"/>
      <c r="BF26" s="112"/>
      <c r="BG26" s="112"/>
      <c r="BH26" s="112"/>
      <c r="BI26" s="112"/>
      <c r="BJ26" s="114"/>
      <c r="BK26" s="112"/>
      <c r="BL26" s="114"/>
      <c r="BM26" s="112"/>
      <c r="BN26" s="112"/>
      <c r="BO26" s="112"/>
      <c r="BP26" s="112"/>
      <c r="BQ26" s="112"/>
      <c r="BR26" s="283"/>
      <c r="BS26" s="112"/>
      <c r="BT26" s="107"/>
      <c r="BU26" s="157"/>
    </row>
    <row r="27" spans="1:73" x14ac:dyDescent="0.25">
      <c r="A27" s="156">
        <f t="shared" si="3"/>
        <v>8</v>
      </c>
      <c r="B27" s="291"/>
      <c r="C27" s="66"/>
      <c r="D27" s="66"/>
      <c r="E27" s="18"/>
      <c r="F27" s="108"/>
      <c r="G27" s="66"/>
      <c r="H27" s="66"/>
      <c r="I27" s="108"/>
      <c r="J27" s="66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134"/>
      <c r="W27" s="85"/>
      <c r="X27" s="85"/>
      <c r="Y27" s="85"/>
      <c r="Z27" s="135"/>
      <c r="AA27" s="66"/>
      <c r="AB27" s="135"/>
      <c r="AC27" s="135"/>
      <c r="AD27" s="86" t="str">
        <f t="shared" si="0"/>
        <v>0:00:00</v>
      </c>
      <c r="AE27" s="135"/>
      <c r="AF27" s="112"/>
      <c r="AG27" s="135"/>
      <c r="AH27" s="86" t="str">
        <f t="shared" si="1"/>
        <v>0:00:00</v>
      </c>
      <c r="AI27" s="112"/>
      <c r="AJ27" s="112"/>
      <c r="AK27" s="112"/>
      <c r="AL27" s="112"/>
      <c r="AM27" s="112"/>
      <c r="AN27" s="135"/>
      <c r="AO27" s="135"/>
      <c r="AP27" s="135"/>
      <c r="AQ27" s="66"/>
      <c r="AR27" s="135"/>
      <c r="AS27" s="135"/>
      <c r="AT27" s="113"/>
      <c r="AU27" s="113"/>
      <c r="AV27" s="113"/>
      <c r="AW27" s="112"/>
      <c r="AX27" s="320"/>
      <c r="AY27" s="108"/>
      <c r="AZ27" s="136">
        <f t="shared" si="2"/>
        <v>0</v>
      </c>
      <c r="BA27" s="112"/>
      <c r="BB27" s="115"/>
      <c r="BC27" s="112"/>
      <c r="BD27" s="112"/>
      <c r="BE27" s="112"/>
      <c r="BF27" s="112"/>
      <c r="BG27" s="112"/>
      <c r="BH27" s="112"/>
      <c r="BI27" s="112"/>
      <c r="BJ27" s="114"/>
      <c r="BK27" s="112"/>
      <c r="BL27" s="114"/>
      <c r="BM27" s="112"/>
      <c r="BN27" s="112"/>
      <c r="BO27" s="112"/>
      <c r="BP27" s="112"/>
      <c r="BQ27" s="112"/>
      <c r="BR27" s="283"/>
      <c r="BS27" s="112"/>
      <c r="BT27" s="107"/>
      <c r="BU27" s="157"/>
    </row>
    <row r="28" spans="1:73" x14ac:dyDescent="0.25">
      <c r="A28" s="156">
        <f t="shared" si="3"/>
        <v>9</v>
      </c>
      <c r="B28" s="291"/>
      <c r="C28" s="66"/>
      <c r="D28" s="66"/>
      <c r="E28" s="18"/>
      <c r="F28" s="108"/>
      <c r="G28" s="66"/>
      <c r="H28" s="66"/>
      <c r="I28" s="108"/>
      <c r="J28" s="66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134"/>
      <c r="W28" s="85"/>
      <c r="X28" s="85"/>
      <c r="Y28" s="85"/>
      <c r="Z28" s="135"/>
      <c r="AA28" s="66"/>
      <c r="AB28" s="135"/>
      <c r="AC28" s="135"/>
      <c r="AD28" s="86" t="str">
        <f t="shared" si="0"/>
        <v>0:00:00</v>
      </c>
      <c r="AE28" s="135"/>
      <c r="AF28" s="112"/>
      <c r="AG28" s="135"/>
      <c r="AH28" s="86" t="str">
        <f t="shared" si="1"/>
        <v>0:00:00</v>
      </c>
      <c r="AI28" s="112"/>
      <c r="AJ28" s="112"/>
      <c r="AK28" s="112"/>
      <c r="AL28" s="112"/>
      <c r="AM28" s="112"/>
      <c r="AN28" s="135"/>
      <c r="AO28" s="135"/>
      <c r="AP28" s="135"/>
      <c r="AQ28" s="66"/>
      <c r="AR28" s="135"/>
      <c r="AS28" s="135"/>
      <c r="AT28" s="113"/>
      <c r="AU28" s="113"/>
      <c r="AV28" s="113"/>
      <c r="AW28" s="112"/>
      <c r="AX28" s="320"/>
      <c r="AY28" s="108"/>
      <c r="AZ28" s="136">
        <f t="shared" si="2"/>
        <v>0</v>
      </c>
      <c r="BA28" s="112"/>
      <c r="BB28" s="115"/>
      <c r="BC28" s="112"/>
      <c r="BD28" s="112"/>
      <c r="BE28" s="112"/>
      <c r="BF28" s="112"/>
      <c r="BG28" s="112"/>
      <c r="BH28" s="112"/>
      <c r="BI28" s="112"/>
      <c r="BJ28" s="114"/>
      <c r="BK28" s="112"/>
      <c r="BL28" s="114"/>
      <c r="BM28" s="112"/>
      <c r="BN28" s="112"/>
      <c r="BO28" s="112"/>
      <c r="BP28" s="112"/>
      <c r="BQ28" s="112"/>
      <c r="BR28" s="283"/>
      <c r="BS28" s="112"/>
      <c r="BT28" s="107"/>
      <c r="BU28" s="157"/>
    </row>
    <row r="29" spans="1:73" ht="19.5" thickBot="1" x14ac:dyDescent="0.3">
      <c r="A29" s="158">
        <f t="shared" si="3"/>
        <v>10</v>
      </c>
      <c r="B29" s="292"/>
      <c r="C29" s="88"/>
      <c r="D29" s="88"/>
      <c r="E29" s="19"/>
      <c r="F29" s="116"/>
      <c r="G29" s="88"/>
      <c r="H29" s="88"/>
      <c r="I29" s="116"/>
      <c r="J29" s="88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37"/>
      <c r="W29" s="117"/>
      <c r="X29" s="117"/>
      <c r="Y29" s="117"/>
      <c r="Z29" s="138"/>
      <c r="AA29" s="88"/>
      <c r="AB29" s="138"/>
      <c r="AC29" s="138"/>
      <c r="AD29" s="87" t="str">
        <f t="shared" si="0"/>
        <v>0:00:00</v>
      </c>
      <c r="AE29" s="138"/>
      <c r="AF29" s="118"/>
      <c r="AG29" s="138"/>
      <c r="AH29" s="87" t="str">
        <f t="shared" si="1"/>
        <v>0:00:00</v>
      </c>
      <c r="AI29" s="118"/>
      <c r="AJ29" s="118"/>
      <c r="AK29" s="118"/>
      <c r="AL29" s="118"/>
      <c r="AM29" s="118"/>
      <c r="AN29" s="138"/>
      <c r="AO29" s="138"/>
      <c r="AP29" s="138"/>
      <c r="AQ29" s="88"/>
      <c r="AR29" s="138"/>
      <c r="AS29" s="138"/>
      <c r="AT29" s="119"/>
      <c r="AU29" s="119"/>
      <c r="AV29" s="119"/>
      <c r="AW29" s="118"/>
      <c r="AX29" s="321"/>
      <c r="AY29" s="116"/>
      <c r="AZ29" s="136">
        <f t="shared" si="2"/>
        <v>0</v>
      </c>
      <c r="BA29" s="118"/>
      <c r="BB29" s="120"/>
      <c r="BC29" s="118"/>
      <c r="BD29" s="118"/>
      <c r="BE29" s="118"/>
      <c r="BF29" s="118"/>
      <c r="BG29" s="118"/>
      <c r="BH29" s="118"/>
      <c r="BI29" s="118"/>
      <c r="BJ29" s="121"/>
      <c r="BK29" s="118"/>
      <c r="BL29" s="121"/>
      <c r="BM29" s="118"/>
      <c r="BN29" s="118"/>
      <c r="BO29" s="118"/>
      <c r="BP29" s="118"/>
      <c r="BQ29" s="118"/>
      <c r="BR29" s="284"/>
      <c r="BS29" s="118"/>
      <c r="BT29" s="122"/>
      <c r="BU29" s="159"/>
    </row>
    <row r="30" spans="1:73" s="73" customFormat="1" ht="19.5" customHeight="1" thickBot="1" x14ac:dyDescent="0.3">
      <c r="A30" s="307" t="s">
        <v>277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91">
        <f t="shared" ref="L30:X30" si="4">COUNTA(L20:L29)</f>
        <v>0</v>
      </c>
      <c r="M30" s="92">
        <f t="shared" si="4"/>
        <v>0</v>
      </c>
      <c r="N30" s="91">
        <f t="shared" si="4"/>
        <v>0</v>
      </c>
      <c r="O30" s="92">
        <f t="shared" si="4"/>
        <v>0</v>
      </c>
      <c r="P30" s="91">
        <f t="shared" si="4"/>
        <v>0</v>
      </c>
      <c r="Q30" s="92">
        <f t="shared" si="4"/>
        <v>0</v>
      </c>
      <c r="R30" s="91">
        <f t="shared" si="4"/>
        <v>0</v>
      </c>
      <c r="S30" s="92">
        <f t="shared" si="4"/>
        <v>0</v>
      </c>
      <c r="T30" s="92">
        <f t="shared" si="4"/>
        <v>0</v>
      </c>
      <c r="U30" s="92">
        <f t="shared" si="4"/>
        <v>0</v>
      </c>
      <c r="V30" s="92">
        <f t="shared" si="4"/>
        <v>0</v>
      </c>
      <c r="W30" s="92">
        <f t="shared" si="4"/>
        <v>0</v>
      </c>
      <c r="X30" s="93">
        <f t="shared" si="4"/>
        <v>0</v>
      </c>
      <c r="Y30" s="94"/>
      <c r="Z30" s="94"/>
      <c r="AA30" s="94"/>
      <c r="AB30" s="94"/>
      <c r="AC30" s="94"/>
      <c r="AD30" s="123" t="e">
        <f>COUNTIF(AD20:AD29, "=&lt;1:00:00")/COUNTA(Z20:Z29)</f>
        <v>#DIV/0!</v>
      </c>
      <c r="AE30" s="94"/>
      <c r="AF30" s="94"/>
      <c r="AG30" s="94"/>
      <c r="AH30" s="123" t="e">
        <f>COUNTIF(AH20:AH29, "=&lt;0:12:00")/COUNTA(AE20:AE29)</f>
        <v>#DIV/0!</v>
      </c>
      <c r="AI30" s="92">
        <f>SUM(AI20:AI29)</f>
        <v>0</v>
      </c>
      <c r="AJ30" s="92">
        <f>SUM(AJ20:AJ29)</f>
        <v>0</v>
      </c>
      <c r="AK30" s="92">
        <f>SUM(AK20:AK29)</f>
        <v>0</v>
      </c>
      <c r="AL30" s="92">
        <f>SUM(AL20:AL29)</f>
        <v>0</v>
      </c>
      <c r="AM30" s="92">
        <f>SUM(AM20:AM29)</f>
        <v>0</v>
      </c>
      <c r="AN30" s="68"/>
      <c r="AO30" s="69"/>
      <c r="AP30" s="69"/>
      <c r="AQ30" s="69"/>
      <c r="AR30" s="69"/>
      <c r="AS30" s="84">
        <f>COUNTA(AS20:AS29)</f>
        <v>0</v>
      </c>
      <c r="AT30" s="96"/>
      <c r="AU30" s="70"/>
      <c r="AV30" s="70"/>
      <c r="AW30" s="129">
        <f>SUM(AW20:AW29)</f>
        <v>0</v>
      </c>
      <c r="AX30" s="123" t="e">
        <f>COUNTA((AS20:AS29))/((COUNTA(AS20:AS29)+COUNTIF(AW20:AW29,"0")))</f>
        <v>#DIV/0!</v>
      </c>
      <c r="AY30" s="94"/>
      <c r="AZ30" s="95"/>
      <c r="BA30" s="131">
        <f>SUM(BA20:BA29)</f>
        <v>0</v>
      </c>
      <c r="BB30" s="70"/>
      <c r="BC30" s="92">
        <f>SUM(BC20:BC29)</f>
        <v>0</v>
      </c>
      <c r="BD30" s="92">
        <f t="shared" ref="BD30:BK30" si="5">SUM(BD20:BD29)</f>
        <v>0</v>
      </c>
      <c r="BE30" s="92">
        <f t="shared" si="5"/>
        <v>0</v>
      </c>
      <c r="BF30" s="92">
        <f t="shared" si="5"/>
        <v>0</v>
      </c>
      <c r="BG30" s="92">
        <f>SUM(BG20:BG29)</f>
        <v>0</v>
      </c>
      <c r="BH30" s="96"/>
      <c r="BI30" s="92">
        <f>SUM(BI20:BI29)</f>
        <v>0</v>
      </c>
      <c r="BJ30" s="96"/>
      <c r="BK30" s="92">
        <f t="shared" si="5"/>
        <v>0</v>
      </c>
      <c r="BL30" s="96"/>
      <c r="BM30" s="96"/>
      <c r="BN30" s="92">
        <f t="shared" ref="BN30:BQ30" si="6">SUM(BN20:BN29)</f>
        <v>0</v>
      </c>
      <c r="BO30" s="92">
        <f>SUM(BO20:BO29)</f>
        <v>0</v>
      </c>
      <c r="BP30" s="96"/>
      <c r="BQ30" s="92">
        <f t="shared" si="6"/>
        <v>0</v>
      </c>
      <c r="BR30" s="132" t="e">
        <f>COUNTIF(BK20:BK29,"1")/COUNTIF(BI20:BI29,"1")</f>
        <v>#DIV/0!</v>
      </c>
      <c r="BS30" s="97"/>
      <c r="BT30" s="97"/>
      <c r="BU30" s="140"/>
    </row>
    <row r="31" spans="1:73" x14ac:dyDescent="0.25">
      <c r="A31" s="273"/>
      <c r="B31" s="306" t="s">
        <v>221</v>
      </c>
      <c r="C31" s="306"/>
      <c r="D31" s="306"/>
      <c r="E31" s="306"/>
      <c r="F31" s="306"/>
      <c r="G31" s="306"/>
      <c r="H31" s="306"/>
      <c r="I31" s="277">
        <f>SUM(L30:X30)</f>
        <v>0</v>
      </c>
      <c r="J31" s="277"/>
      <c r="K31" s="277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130"/>
      <c r="BT31" s="130"/>
      <c r="BU31" s="160"/>
    </row>
    <row r="32" spans="1:73" x14ac:dyDescent="0.25">
      <c r="A32" s="274"/>
      <c r="B32" s="282" t="s">
        <v>230</v>
      </c>
      <c r="C32" s="282"/>
      <c r="D32" s="282"/>
      <c r="E32" s="282"/>
      <c r="F32" s="282"/>
      <c r="G32" s="282"/>
      <c r="H32" s="282"/>
      <c r="I32" s="278">
        <f>AS30</f>
        <v>0</v>
      </c>
      <c r="J32" s="278"/>
      <c r="K32" s="278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130"/>
      <c r="BT32" s="130"/>
      <c r="BU32" s="160"/>
    </row>
    <row r="33" spans="1:73" x14ac:dyDescent="0.25">
      <c r="A33" s="274"/>
      <c r="B33" s="282" t="s">
        <v>274</v>
      </c>
      <c r="C33" s="282"/>
      <c r="D33" s="282"/>
      <c r="E33" s="282"/>
      <c r="F33" s="282"/>
      <c r="G33" s="282"/>
      <c r="H33" s="282"/>
      <c r="I33" s="278"/>
      <c r="J33" s="278"/>
      <c r="K33" s="278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130"/>
      <c r="BT33" s="130"/>
      <c r="BU33" s="160"/>
    </row>
    <row r="34" spans="1:73" x14ac:dyDescent="0.25">
      <c r="A34" s="274"/>
      <c r="B34" s="282" t="s">
        <v>273</v>
      </c>
      <c r="C34" s="282"/>
      <c r="D34" s="282"/>
      <c r="E34" s="282"/>
      <c r="F34" s="282"/>
      <c r="G34" s="282"/>
      <c r="H34" s="282"/>
      <c r="I34" s="278"/>
      <c r="J34" s="278"/>
      <c r="K34" s="278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130"/>
      <c r="BT34" s="130"/>
      <c r="BU34" s="160"/>
    </row>
    <row r="35" spans="1:73" ht="19.5" thickBot="1" x14ac:dyDescent="0.3">
      <c r="A35" s="275"/>
      <c r="B35" s="297" t="s">
        <v>231</v>
      </c>
      <c r="C35" s="297"/>
      <c r="D35" s="297"/>
      <c r="E35" s="297"/>
      <c r="F35" s="297"/>
      <c r="G35" s="297"/>
      <c r="H35" s="297"/>
      <c r="I35" s="315" t="e">
        <f>I33/COUNTA(I20:I29)</f>
        <v>#DIV/0!</v>
      </c>
      <c r="J35" s="316"/>
      <c r="K35" s="31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130"/>
      <c r="BT35" s="130"/>
      <c r="BU35" s="160"/>
    </row>
    <row r="36" spans="1:73" x14ac:dyDescent="0.25">
      <c r="A36" s="156">
        <v>1</v>
      </c>
      <c r="B36" s="291" t="s">
        <v>244</v>
      </c>
      <c r="C36" s="66"/>
      <c r="D36" s="66"/>
      <c r="E36" s="18"/>
      <c r="F36" s="108"/>
      <c r="G36" s="66"/>
      <c r="H36" s="66"/>
      <c r="I36" s="108"/>
      <c r="J36" s="66"/>
      <c r="K36" s="85"/>
      <c r="L36" s="110"/>
      <c r="M36" s="109"/>
      <c r="N36" s="110"/>
      <c r="O36" s="133"/>
      <c r="P36" s="110"/>
      <c r="Q36" s="111"/>
      <c r="R36" s="110"/>
      <c r="S36" s="111"/>
      <c r="T36" s="111"/>
      <c r="U36" s="111"/>
      <c r="V36" s="134"/>
      <c r="W36" s="111"/>
      <c r="X36" s="85"/>
      <c r="Y36" s="85"/>
      <c r="Z36" s="135"/>
      <c r="AA36" s="66"/>
      <c r="AB36" s="135"/>
      <c r="AC36" s="135"/>
      <c r="AD36" s="86" t="str">
        <f>TEXT(AC36-Z36, "d:hh:mm")</f>
        <v>0:00:00</v>
      </c>
      <c r="AE36" s="135"/>
      <c r="AF36" s="112"/>
      <c r="AG36" s="135"/>
      <c r="AH36" s="86" t="str">
        <f>TEXT(AG36-AE36, "d:hh:mm")</f>
        <v>0:00:00</v>
      </c>
      <c r="AI36" s="112"/>
      <c r="AJ36" s="112"/>
      <c r="AK36" s="112"/>
      <c r="AL36" s="112"/>
      <c r="AM36" s="112"/>
      <c r="AN36" s="135"/>
      <c r="AO36" s="135"/>
      <c r="AP36" s="135"/>
      <c r="AQ36" s="66"/>
      <c r="AR36" s="135"/>
      <c r="AS36" s="135"/>
      <c r="AT36" s="113"/>
      <c r="AU36" s="113"/>
      <c r="AV36" s="113"/>
      <c r="AW36" s="112"/>
      <c r="AX36" s="320" t="e">
        <f>COUNTA((AS36:AS45))/((COUNTA(AS36:AS45)+COUNTA(AT36:AT45)))</f>
        <v>#DIV/0!</v>
      </c>
      <c r="AY36" s="108"/>
      <c r="AZ36" s="136">
        <f t="shared" ref="AZ36:AZ45" si="7">AY36-AA36</f>
        <v>0</v>
      </c>
      <c r="BA36" s="112"/>
      <c r="BB36" s="112"/>
      <c r="BC36" s="112"/>
      <c r="BD36" s="112"/>
      <c r="BE36" s="112"/>
      <c r="BF36" s="112"/>
      <c r="BG36" s="112"/>
      <c r="BH36" s="112"/>
      <c r="BI36" s="112"/>
      <c r="BJ36" s="114"/>
      <c r="BK36" s="112"/>
      <c r="BL36" s="114"/>
      <c r="BM36" s="112"/>
      <c r="BN36" s="112"/>
      <c r="BO36" s="112"/>
      <c r="BP36" s="112"/>
      <c r="BQ36" s="112"/>
      <c r="BR36" s="283" t="e">
        <f>COUNTIF(BK36:BK45,"1")/COUNTIF(BI36:BI45,"1")</f>
        <v>#DIV/0!</v>
      </c>
      <c r="BS36" s="115"/>
      <c r="BT36" s="107"/>
      <c r="BU36" s="157"/>
    </row>
    <row r="37" spans="1:73" x14ac:dyDescent="0.25">
      <c r="A37" s="156">
        <f>A36+1</f>
        <v>2</v>
      </c>
      <c r="B37" s="291"/>
      <c r="C37" s="66"/>
      <c r="D37" s="66"/>
      <c r="E37" s="18"/>
      <c r="F37" s="108"/>
      <c r="G37" s="66"/>
      <c r="H37" s="66"/>
      <c r="I37" s="108"/>
      <c r="J37" s="66"/>
      <c r="K37" s="85"/>
      <c r="L37" s="110"/>
      <c r="M37" s="109"/>
      <c r="N37" s="110"/>
      <c r="O37" s="111"/>
      <c r="P37" s="110"/>
      <c r="Q37" s="111"/>
      <c r="R37" s="110"/>
      <c r="S37" s="111"/>
      <c r="T37" s="111"/>
      <c r="U37" s="111"/>
      <c r="V37" s="134"/>
      <c r="W37" s="111"/>
      <c r="X37" s="85"/>
      <c r="Y37" s="85"/>
      <c r="Z37" s="135"/>
      <c r="AA37" s="66"/>
      <c r="AB37" s="135"/>
      <c r="AC37" s="135"/>
      <c r="AD37" s="86" t="str">
        <f t="shared" ref="AD37:AD45" si="8">TEXT(AC37-Z37, "d:hh:mm")</f>
        <v>0:00:00</v>
      </c>
      <c r="AE37" s="135"/>
      <c r="AF37" s="112"/>
      <c r="AG37" s="135"/>
      <c r="AH37" s="86" t="str">
        <f t="shared" ref="AH37:AH45" si="9">TEXT(AG37-AE37, "d:hh:mm")</f>
        <v>0:00:00</v>
      </c>
      <c r="AI37" s="112"/>
      <c r="AJ37" s="112"/>
      <c r="AK37" s="112"/>
      <c r="AL37" s="112"/>
      <c r="AM37" s="112"/>
      <c r="AN37" s="135"/>
      <c r="AO37" s="135"/>
      <c r="AP37" s="135"/>
      <c r="AQ37" s="66"/>
      <c r="AR37" s="135"/>
      <c r="AS37" s="135"/>
      <c r="AT37" s="113"/>
      <c r="AU37" s="113"/>
      <c r="AV37" s="113"/>
      <c r="AW37" s="112"/>
      <c r="AX37" s="320"/>
      <c r="AY37" s="108"/>
      <c r="AZ37" s="136">
        <f t="shared" si="7"/>
        <v>0</v>
      </c>
      <c r="BA37" s="112"/>
      <c r="BB37" s="112"/>
      <c r="BC37" s="112"/>
      <c r="BD37" s="112"/>
      <c r="BE37" s="112"/>
      <c r="BF37" s="112"/>
      <c r="BG37" s="112"/>
      <c r="BH37" s="112"/>
      <c r="BI37" s="112"/>
      <c r="BJ37" s="114"/>
      <c r="BK37" s="112"/>
      <c r="BL37" s="114"/>
      <c r="BM37" s="112"/>
      <c r="BN37" s="112"/>
      <c r="BO37" s="112"/>
      <c r="BP37" s="112"/>
      <c r="BQ37" s="112"/>
      <c r="BR37" s="283"/>
      <c r="BS37" s="115"/>
      <c r="BT37" s="107"/>
      <c r="BU37" s="157"/>
    </row>
    <row r="38" spans="1:73" x14ac:dyDescent="0.25">
      <c r="A38" s="156">
        <f t="shared" ref="A38:A45" si="10">A37+1</f>
        <v>3</v>
      </c>
      <c r="B38" s="291"/>
      <c r="C38" s="66"/>
      <c r="D38" s="66"/>
      <c r="E38" s="18"/>
      <c r="F38" s="108"/>
      <c r="G38" s="66"/>
      <c r="H38" s="66"/>
      <c r="I38" s="108"/>
      <c r="J38" s="66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134"/>
      <c r="W38" s="85"/>
      <c r="X38" s="85"/>
      <c r="Y38" s="85"/>
      <c r="Z38" s="135"/>
      <c r="AA38" s="66"/>
      <c r="AB38" s="135"/>
      <c r="AC38" s="135"/>
      <c r="AD38" s="86" t="str">
        <f t="shared" si="8"/>
        <v>0:00:00</v>
      </c>
      <c r="AE38" s="135"/>
      <c r="AF38" s="112"/>
      <c r="AG38" s="135"/>
      <c r="AH38" s="86" t="str">
        <f t="shared" si="9"/>
        <v>0:00:00</v>
      </c>
      <c r="AI38" s="112"/>
      <c r="AJ38" s="112"/>
      <c r="AK38" s="112"/>
      <c r="AL38" s="112"/>
      <c r="AM38" s="112"/>
      <c r="AN38" s="135"/>
      <c r="AO38" s="135"/>
      <c r="AP38" s="135"/>
      <c r="AQ38" s="66"/>
      <c r="AR38" s="135"/>
      <c r="AS38" s="135"/>
      <c r="AT38" s="112"/>
      <c r="AU38" s="113"/>
      <c r="AV38" s="113"/>
      <c r="AW38" s="112"/>
      <c r="AX38" s="320"/>
      <c r="AY38" s="108"/>
      <c r="AZ38" s="136">
        <f t="shared" si="7"/>
        <v>0</v>
      </c>
      <c r="BA38" s="112"/>
      <c r="BB38" s="112"/>
      <c r="BC38" s="112"/>
      <c r="BD38" s="112"/>
      <c r="BE38" s="112"/>
      <c r="BF38" s="112"/>
      <c r="BG38" s="112"/>
      <c r="BH38" s="112"/>
      <c r="BI38" s="112"/>
      <c r="BJ38" s="114"/>
      <c r="BK38" s="112"/>
      <c r="BL38" s="114"/>
      <c r="BM38" s="112"/>
      <c r="BN38" s="112"/>
      <c r="BO38" s="112"/>
      <c r="BP38" s="112"/>
      <c r="BQ38" s="112"/>
      <c r="BR38" s="283"/>
      <c r="BS38" s="112"/>
      <c r="BT38" s="107"/>
      <c r="BU38" s="157"/>
    </row>
    <row r="39" spans="1:73" x14ac:dyDescent="0.25">
      <c r="A39" s="156">
        <f t="shared" si="10"/>
        <v>4</v>
      </c>
      <c r="B39" s="291"/>
      <c r="C39" s="66"/>
      <c r="D39" s="66"/>
      <c r="E39" s="18"/>
      <c r="F39" s="108"/>
      <c r="G39" s="66"/>
      <c r="H39" s="66"/>
      <c r="I39" s="108"/>
      <c r="J39" s="66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134"/>
      <c r="W39" s="85"/>
      <c r="X39" s="85"/>
      <c r="Y39" s="85"/>
      <c r="Z39" s="135"/>
      <c r="AA39" s="66"/>
      <c r="AB39" s="135"/>
      <c r="AC39" s="135"/>
      <c r="AD39" s="86" t="str">
        <f t="shared" si="8"/>
        <v>0:00:00</v>
      </c>
      <c r="AE39" s="135"/>
      <c r="AF39" s="112"/>
      <c r="AG39" s="135"/>
      <c r="AH39" s="86" t="str">
        <f t="shared" si="9"/>
        <v>0:00:00</v>
      </c>
      <c r="AI39" s="112"/>
      <c r="AJ39" s="112"/>
      <c r="AK39" s="112"/>
      <c r="AL39" s="112"/>
      <c r="AM39" s="112"/>
      <c r="AN39" s="135"/>
      <c r="AO39" s="135"/>
      <c r="AP39" s="135"/>
      <c r="AQ39" s="66"/>
      <c r="AR39" s="135"/>
      <c r="AS39" s="135"/>
      <c r="AT39" s="112"/>
      <c r="AU39" s="112"/>
      <c r="AV39" s="112"/>
      <c r="AW39" s="112"/>
      <c r="AX39" s="320"/>
      <c r="AY39" s="108"/>
      <c r="AZ39" s="136">
        <f t="shared" si="7"/>
        <v>0</v>
      </c>
      <c r="BA39" s="112"/>
      <c r="BB39" s="112"/>
      <c r="BC39" s="112"/>
      <c r="BD39" s="112"/>
      <c r="BE39" s="112"/>
      <c r="BF39" s="112"/>
      <c r="BG39" s="112"/>
      <c r="BH39" s="112"/>
      <c r="BI39" s="112"/>
      <c r="BJ39" s="114"/>
      <c r="BK39" s="112"/>
      <c r="BL39" s="114"/>
      <c r="BM39" s="112"/>
      <c r="BN39" s="112"/>
      <c r="BO39" s="112"/>
      <c r="BP39" s="112"/>
      <c r="BQ39" s="112"/>
      <c r="BR39" s="283"/>
      <c r="BS39" s="112"/>
      <c r="BT39" s="107"/>
      <c r="BU39" s="157"/>
    </row>
    <row r="40" spans="1:73" x14ac:dyDescent="0.25">
      <c r="A40" s="156">
        <f t="shared" si="10"/>
        <v>5</v>
      </c>
      <c r="B40" s="291"/>
      <c r="C40" s="66"/>
      <c r="D40" s="66"/>
      <c r="E40" s="18"/>
      <c r="F40" s="108"/>
      <c r="G40" s="66"/>
      <c r="H40" s="66"/>
      <c r="I40" s="108"/>
      <c r="J40" s="66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134"/>
      <c r="W40" s="85"/>
      <c r="X40" s="85"/>
      <c r="Y40" s="85"/>
      <c r="Z40" s="135"/>
      <c r="AA40" s="66"/>
      <c r="AB40" s="135"/>
      <c r="AC40" s="135"/>
      <c r="AD40" s="86" t="str">
        <f t="shared" si="8"/>
        <v>0:00:00</v>
      </c>
      <c r="AE40" s="135"/>
      <c r="AF40" s="112"/>
      <c r="AG40" s="135"/>
      <c r="AH40" s="86" t="str">
        <f t="shared" si="9"/>
        <v>0:00:00</v>
      </c>
      <c r="AI40" s="112"/>
      <c r="AJ40" s="112"/>
      <c r="AK40" s="112"/>
      <c r="AL40" s="112"/>
      <c r="AM40" s="112"/>
      <c r="AN40" s="135"/>
      <c r="AO40" s="135"/>
      <c r="AP40" s="135"/>
      <c r="AQ40" s="66"/>
      <c r="AR40" s="135"/>
      <c r="AS40" s="135"/>
      <c r="AT40" s="113"/>
      <c r="AU40" s="113"/>
      <c r="AV40" s="113"/>
      <c r="AW40" s="112"/>
      <c r="AX40" s="320"/>
      <c r="AY40" s="108"/>
      <c r="AZ40" s="136">
        <f t="shared" si="7"/>
        <v>0</v>
      </c>
      <c r="BA40" s="112"/>
      <c r="BB40" s="112"/>
      <c r="BC40" s="112"/>
      <c r="BD40" s="112"/>
      <c r="BE40" s="112"/>
      <c r="BF40" s="112"/>
      <c r="BG40" s="112"/>
      <c r="BH40" s="112"/>
      <c r="BI40" s="112"/>
      <c r="BJ40" s="114"/>
      <c r="BK40" s="112"/>
      <c r="BL40" s="114"/>
      <c r="BM40" s="112"/>
      <c r="BN40" s="112"/>
      <c r="BO40" s="112"/>
      <c r="BP40" s="112"/>
      <c r="BQ40" s="112"/>
      <c r="BR40" s="283"/>
      <c r="BS40" s="112"/>
      <c r="BT40" s="107"/>
      <c r="BU40" s="157"/>
    </row>
    <row r="41" spans="1:73" x14ac:dyDescent="0.25">
      <c r="A41" s="156">
        <f t="shared" si="10"/>
        <v>6</v>
      </c>
      <c r="B41" s="291"/>
      <c r="C41" s="66"/>
      <c r="D41" s="66"/>
      <c r="E41" s="18"/>
      <c r="F41" s="108"/>
      <c r="G41" s="66"/>
      <c r="H41" s="66"/>
      <c r="I41" s="108"/>
      <c r="J41" s="66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134"/>
      <c r="W41" s="85"/>
      <c r="X41" s="85"/>
      <c r="Y41" s="85"/>
      <c r="Z41" s="135"/>
      <c r="AA41" s="66"/>
      <c r="AB41" s="135"/>
      <c r="AC41" s="135"/>
      <c r="AD41" s="86" t="str">
        <f t="shared" si="8"/>
        <v>0:00:00</v>
      </c>
      <c r="AE41" s="135"/>
      <c r="AF41" s="112"/>
      <c r="AG41" s="135"/>
      <c r="AH41" s="86" t="str">
        <f t="shared" si="9"/>
        <v>0:00:00</v>
      </c>
      <c r="AI41" s="112"/>
      <c r="AJ41" s="112"/>
      <c r="AK41" s="112"/>
      <c r="AL41" s="112"/>
      <c r="AM41" s="112"/>
      <c r="AN41" s="135"/>
      <c r="AO41" s="135"/>
      <c r="AP41" s="135"/>
      <c r="AQ41" s="66"/>
      <c r="AR41" s="135"/>
      <c r="AS41" s="135"/>
      <c r="AT41" s="113"/>
      <c r="AU41" s="113"/>
      <c r="AV41" s="113"/>
      <c r="AW41" s="112"/>
      <c r="AX41" s="320"/>
      <c r="AY41" s="108"/>
      <c r="AZ41" s="136">
        <f t="shared" si="7"/>
        <v>0</v>
      </c>
      <c r="BA41" s="112"/>
      <c r="BB41" s="112"/>
      <c r="BC41" s="112"/>
      <c r="BD41" s="112"/>
      <c r="BE41" s="112"/>
      <c r="BF41" s="112"/>
      <c r="BG41" s="112"/>
      <c r="BH41" s="112"/>
      <c r="BI41" s="112"/>
      <c r="BJ41" s="114"/>
      <c r="BK41" s="112"/>
      <c r="BL41" s="114"/>
      <c r="BM41" s="112"/>
      <c r="BN41" s="112"/>
      <c r="BO41" s="112"/>
      <c r="BP41" s="112"/>
      <c r="BQ41" s="112"/>
      <c r="BR41" s="283"/>
      <c r="BS41" s="112"/>
      <c r="BT41" s="107"/>
      <c r="BU41" s="157"/>
    </row>
    <row r="42" spans="1:73" x14ac:dyDescent="0.25">
      <c r="A42" s="156">
        <f t="shared" si="10"/>
        <v>7</v>
      </c>
      <c r="B42" s="291"/>
      <c r="C42" s="66"/>
      <c r="D42" s="66"/>
      <c r="E42" s="18"/>
      <c r="F42" s="108"/>
      <c r="G42" s="66"/>
      <c r="H42" s="66"/>
      <c r="I42" s="108"/>
      <c r="J42" s="66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134"/>
      <c r="W42" s="85"/>
      <c r="X42" s="85"/>
      <c r="Y42" s="85"/>
      <c r="Z42" s="135"/>
      <c r="AA42" s="66"/>
      <c r="AB42" s="135"/>
      <c r="AC42" s="135"/>
      <c r="AD42" s="86" t="str">
        <f t="shared" si="8"/>
        <v>0:00:00</v>
      </c>
      <c r="AE42" s="135"/>
      <c r="AF42" s="112"/>
      <c r="AG42" s="135"/>
      <c r="AH42" s="86" t="str">
        <f t="shared" si="9"/>
        <v>0:00:00</v>
      </c>
      <c r="AI42" s="112"/>
      <c r="AJ42" s="112"/>
      <c r="AK42" s="112"/>
      <c r="AL42" s="112"/>
      <c r="AM42" s="112"/>
      <c r="AN42" s="135"/>
      <c r="AO42" s="135"/>
      <c r="AP42" s="135"/>
      <c r="AQ42" s="66"/>
      <c r="AR42" s="135"/>
      <c r="AS42" s="135"/>
      <c r="AT42" s="113"/>
      <c r="AU42" s="113"/>
      <c r="AV42" s="113"/>
      <c r="AW42" s="112"/>
      <c r="AX42" s="320"/>
      <c r="AY42" s="108"/>
      <c r="AZ42" s="136">
        <f t="shared" si="7"/>
        <v>0</v>
      </c>
      <c r="BA42" s="112"/>
      <c r="BB42" s="115"/>
      <c r="BC42" s="112"/>
      <c r="BD42" s="112"/>
      <c r="BE42" s="112"/>
      <c r="BF42" s="112"/>
      <c r="BG42" s="112"/>
      <c r="BH42" s="112"/>
      <c r="BI42" s="112"/>
      <c r="BJ42" s="114"/>
      <c r="BK42" s="112"/>
      <c r="BL42" s="114"/>
      <c r="BM42" s="112"/>
      <c r="BN42" s="112"/>
      <c r="BO42" s="112"/>
      <c r="BP42" s="112"/>
      <c r="BQ42" s="112"/>
      <c r="BR42" s="283"/>
      <c r="BS42" s="112"/>
      <c r="BT42" s="107"/>
      <c r="BU42" s="157"/>
    </row>
    <row r="43" spans="1:73" x14ac:dyDescent="0.25">
      <c r="A43" s="156">
        <f t="shared" si="10"/>
        <v>8</v>
      </c>
      <c r="B43" s="291"/>
      <c r="C43" s="66"/>
      <c r="D43" s="66"/>
      <c r="E43" s="18"/>
      <c r="F43" s="108"/>
      <c r="G43" s="66"/>
      <c r="H43" s="66"/>
      <c r="I43" s="108"/>
      <c r="J43" s="66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134"/>
      <c r="W43" s="85"/>
      <c r="X43" s="85"/>
      <c r="Y43" s="85"/>
      <c r="Z43" s="135"/>
      <c r="AA43" s="66"/>
      <c r="AB43" s="135"/>
      <c r="AC43" s="135"/>
      <c r="AD43" s="86" t="str">
        <f t="shared" si="8"/>
        <v>0:00:00</v>
      </c>
      <c r="AE43" s="135"/>
      <c r="AF43" s="112"/>
      <c r="AG43" s="135"/>
      <c r="AH43" s="86" t="str">
        <f t="shared" si="9"/>
        <v>0:00:00</v>
      </c>
      <c r="AI43" s="112"/>
      <c r="AJ43" s="112"/>
      <c r="AK43" s="112"/>
      <c r="AL43" s="112"/>
      <c r="AM43" s="112"/>
      <c r="AN43" s="135"/>
      <c r="AO43" s="135"/>
      <c r="AP43" s="135"/>
      <c r="AQ43" s="66"/>
      <c r="AR43" s="135"/>
      <c r="AS43" s="135"/>
      <c r="AT43" s="113"/>
      <c r="AU43" s="113"/>
      <c r="AV43" s="113"/>
      <c r="AW43" s="112"/>
      <c r="AX43" s="320"/>
      <c r="AY43" s="108"/>
      <c r="AZ43" s="136">
        <f t="shared" si="7"/>
        <v>0</v>
      </c>
      <c r="BA43" s="112"/>
      <c r="BB43" s="115"/>
      <c r="BC43" s="112"/>
      <c r="BD43" s="112"/>
      <c r="BE43" s="112"/>
      <c r="BF43" s="112"/>
      <c r="BG43" s="112"/>
      <c r="BH43" s="112"/>
      <c r="BI43" s="112"/>
      <c r="BJ43" s="114"/>
      <c r="BK43" s="112"/>
      <c r="BL43" s="114"/>
      <c r="BM43" s="112"/>
      <c r="BN43" s="112"/>
      <c r="BO43" s="112"/>
      <c r="BP43" s="112"/>
      <c r="BQ43" s="112"/>
      <c r="BR43" s="283"/>
      <c r="BS43" s="112"/>
      <c r="BT43" s="107"/>
      <c r="BU43" s="157"/>
    </row>
    <row r="44" spans="1:73" x14ac:dyDescent="0.25">
      <c r="A44" s="156">
        <f t="shared" si="10"/>
        <v>9</v>
      </c>
      <c r="B44" s="291"/>
      <c r="C44" s="66"/>
      <c r="D44" s="66"/>
      <c r="E44" s="18"/>
      <c r="F44" s="108"/>
      <c r="G44" s="66"/>
      <c r="H44" s="66"/>
      <c r="I44" s="108"/>
      <c r="J44" s="66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134"/>
      <c r="W44" s="85"/>
      <c r="X44" s="85"/>
      <c r="Y44" s="85"/>
      <c r="Z44" s="135"/>
      <c r="AA44" s="66"/>
      <c r="AB44" s="135"/>
      <c r="AC44" s="135"/>
      <c r="AD44" s="86" t="str">
        <f t="shared" si="8"/>
        <v>0:00:00</v>
      </c>
      <c r="AE44" s="135"/>
      <c r="AF44" s="112"/>
      <c r="AG44" s="135"/>
      <c r="AH44" s="86" t="str">
        <f t="shared" si="9"/>
        <v>0:00:00</v>
      </c>
      <c r="AI44" s="112"/>
      <c r="AJ44" s="112"/>
      <c r="AK44" s="112"/>
      <c r="AL44" s="112"/>
      <c r="AM44" s="112"/>
      <c r="AN44" s="135"/>
      <c r="AO44" s="135"/>
      <c r="AP44" s="135"/>
      <c r="AQ44" s="66"/>
      <c r="AR44" s="135"/>
      <c r="AS44" s="135"/>
      <c r="AT44" s="113"/>
      <c r="AU44" s="113"/>
      <c r="AV44" s="113"/>
      <c r="AW44" s="112"/>
      <c r="AX44" s="320"/>
      <c r="AY44" s="108"/>
      <c r="AZ44" s="136">
        <f t="shared" si="7"/>
        <v>0</v>
      </c>
      <c r="BA44" s="112"/>
      <c r="BB44" s="115"/>
      <c r="BC44" s="112"/>
      <c r="BD44" s="112"/>
      <c r="BE44" s="112"/>
      <c r="BF44" s="112"/>
      <c r="BG44" s="112"/>
      <c r="BH44" s="112"/>
      <c r="BI44" s="112"/>
      <c r="BJ44" s="114"/>
      <c r="BK44" s="112"/>
      <c r="BL44" s="114"/>
      <c r="BM44" s="112"/>
      <c r="BN44" s="112"/>
      <c r="BO44" s="112"/>
      <c r="BP44" s="112"/>
      <c r="BQ44" s="112"/>
      <c r="BR44" s="283"/>
      <c r="BS44" s="112"/>
      <c r="BT44" s="107"/>
      <c r="BU44" s="157"/>
    </row>
    <row r="45" spans="1:73" ht="19.5" thickBot="1" x14ac:dyDescent="0.3">
      <c r="A45" s="158">
        <f t="shared" si="10"/>
        <v>10</v>
      </c>
      <c r="B45" s="292"/>
      <c r="C45" s="88"/>
      <c r="D45" s="88"/>
      <c r="E45" s="19"/>
      <c r="F45" s="116"/>
      <c r="G45" s="88"/>
      <c r="H45" s="88"/>
      <c r="I45" s="116"/>
      <c r="J45" s="88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37"/>
      <c r="W45" s="117"/>
      <c r="X45" s="117"/>
      <c r="Y45" s="117"/>
      <c r="Z45" s="138"/>
      <c r="AA45" s="88"/>
      <c r="AB45" s="138"/>
      <c r="AC45" s="138"/>
      <c r="AD45" s="87" t="str">
        <f t="shared" si="8"/>
        <v>0:00:00</v>
      </c>
      <c r="AE45" s="138"/>
      <c r="AF45" s="118"/>
      <c r="AG45" s="138"/>
      <c r="AH45" s="87" t="str">
        <f t="shared" si="9"/>
        <v>0:00:00</v>
      </c>
      <c r="AI45" s="118"/>
      <c r="AJ45" s="118"/>
      <c r="AK45" s="118"/>
      <c r="AL45" s="118"/>
      <c r="AM45" s="118"/>
      <c r="AN45" s="138"/>
      <c r="AO45" s="138"/>
      <c r="AP45" s="138"/>
      <c r="AQ45" s="88"/>
      <c r="AR45" s="138"/>
      <c r="AS45" s="138"/>
      <c r="AT45" s="119"/>
      <c r="AU45" s="119"/>
      <c r="AV45" s="119"/>
      <c r="AW45" s="118"/>
      <c r="AX45" s="321"/>
      <c r="AY45" s="116"/>
      <c r="AZ45" s="139">
        <f t="shared" si="7"/>
        <v>0</v>
      </c>
      <c r="BA45" s="118"/>
      <c r="BB45" s="120"/>
      <c r="BC45" s="118"/>
      <c r="BD45" s="118"/>
      <c r="BE45" s="118"/>
      <c r="BF45" s="118"/>
      <c r="BG45" s="118"/>
      <c r="BH45" s="118"/>
      <c r="BI45" s="118"/>
      <c r="BJ45" s="121"/>
      <c r="BK45" s="118"/>
      <c r="BL45" s="121"/>
      <c r="BM45" s="118"/>
      <c r="BN45" s="118"/>
      <c r="BO45" s="118"/>
      <c r="BP45" s="118"/>
      <c r="BQ45" s="118"/>
      <c r="BR45" s="284"/>
      <c r="BS45" s="118"/>
      <c r="BT45" s="122"/>
      <c r="BU45" s="159"/>
    </row>
    <row r="46" spans="1:73" ht="19.5" customHeight="1" thickBot="1" x14ac:dyDescent="0.3">
      <c r="A46" s="307" t="s">
        <v>277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91">
        <f t="shared" ref="L46:X46" si="11">COUNTA(L36:L45)</f>
        <v>0</v>
      </c>
      <c r="M46" s="92">
        <f t="shared" si="11"/>
        <v>0</v>
      </c>
      <c r="N46" s="91">
        <f t="shared" si="11"/>
        <v>0</v>
      </c>
      <c r="O46" s="92">
        <f t="shared" si="11"/>
        <v>0</v>
      </c>
      <c r="P46" s="91">
        <f t="shared" si="11"/>
        <v>0</v>
      </c>
      <c r="Q46" s="92">
        <f t="shared" si="11"/>
        <v>0</v>
      </c>
      <c r="R46" s="91">
        <f t="shared" si="11"/>
        <v>0</v>
      </c>
      <c r="S46" s="92">
        <f t="shared" si="11"/>
        <v>0</v>
      </c>
      <c r="T46" s="92">
        <f t="shared" si="11"/>
        <v>0</v>
      </c>
      <c r="U46" s="92">
        <f t="shared" si="11"/>
        <v>0</v>
      </c>
      <c r="V46" s="92">
        <f t="shared" si="11"/>
        <v>0</v>
      </c>
      <c r="W46" s="92">
        <f t="shared" si="11"/>
        <v>0</v>
      </c>
      <c r="X46" s="93">
        <f t="shared" si="11"/>
        <v>0</v>
      </c>
      <c r="Y46" s="94"/>
      <c r="Z46" s="94"/>
      <c r="AA46" s="94"/>
      <c r="AB46" s="94"/>
      <c r="AC46" s="94"/>
      <c r="AD46" s="123" t="e">
        <f>COUNTIF(AD36:AD45, "=&lt;1:00:00")/COUNTA(Z36:Z45)</f>
        <v>#DIV/0!</v>
      </c>
      <c r="AE46" s="94"/>
      <c r="AF46" s="94"/>
      <c r="AG46" s="94"/>
      <c r="AH46" s="123" t="e">
        <f>COUNTIF(AH36:AH45, "=&lt;0:12:00")/COUNTA(AE36:AE45)</f>
        <v>#DIV/0!</v>
      </c>
      <c r="AI46" s="92">
        <f>SUM(AI36:AI45)</f>
        <v>0</v>
      </c>
      <c r="AJ46" s="92">
        <f>SUM(AJ36:AJ45)</f>
        <v>0</v>
      </c>
      <c r="AK46" s="92">
        <f>SUM(AK36:AK45)</f>
        <v>0</v>
      </c>
      <c r="AL46" s="92">
        <f>SUM(AL36:AL45)</f>
        <v>0</v>
      </c>
      <c r="AM46" s="92">
        <f>SUM(AM36:AM45)</f>
        <v>0</v>
      </c>
      <c r="AN46" s="68"/>
      <c r="AO46" s="69"/>
      <c r="AP46" s="69"/>
      <c r="AQ46" s="69"/>
      <c r="AR46" s="69"/>
      <c r="AS46" s="84">
        <f>COUNTA(AS36:AS45)</f>
        <v>0</v>
      </c>
      <c r="AT46" s="96"/>
      <c r="AU46" s="70"/>
      <c r="AV46" s="70"/>
      <c r="AW46" s="129">
        <f>SUM(AW36:AW45)</f>
        <v>0</v>
      </c>
      <c r="AX46" s="123" t="e">
        <f>COUNTA((AS36:AS45))/((COUNTA(AS36:AS45)+COUNTIF(AW36:AW45,"0")))</f>
        <v>#DIV/0!</v>
      </c>
      <c r="AY46" s="94"/>
      <c r="AZ46" s="95"/>
      <c r="BA46" s="131">
        <f>SUM(BA36:BA45)</f>
        <v>0</v>
      </c>
      <c r="BB46" s="70"/>
      <c r="BC46" s="92">
        <f>SUM(BC36:BC45)</f>
        <v>0</v>
      </c>
      <c r="BD46" s="92">
        <f t="shared" ref="BD46:BI46" si="12">SUM(BD36:BD45)</f>
        <v>0</v>
      </c>
      <c r="BE46" s="92">
        <f t="shared" si="12"/>
        <v>0</v>
      </c>
      <c r="BF46" s="92">
        <f t="shared" si="12"/>
        <v>0</v>
      </c>
      <c r="BG46" s="92">
        <f t="shared" si="12"/>
        <v>0</v>
      </c>
      <c r="BH46" s="96"/>
      <c r="BI46" s="92">
        <f t="shared" si="12"/>
        <v>0</v>
      </c>
      <c r="BJ46" s="96"/>
      <c r="BK46" s="92">
        <f t="shared" ref="BK46" si="13">SUM(BK36:BK45)</f>
        <v>0</v>
      </c>
      <c r="BL46" s="96"/>
      <c r="BM46" s="96"/>
      <c r="BN46" s="92">
        <f t="shared" ref="BN46" si="14">SUM(BN36:BN45)</f>
        <v>0</v>
      </c>
      <c r="BO46" s="92">
        <f>SUM(BO36:BO45)</f>
        <v>0</v>
      </c>
      <c r="BP46" s="96"/>
      <c r="BQ46" s="92">
        <f t="shared" ref="BQ46" si="15">SUM(BQ36:BQ45)</f>
        <v>0</v>
      </c>
      <c r="BR46" s="132" t="e">
        <f>COUNTIF(BK36:BK45,"1")/COUNTIF(BI36:BI45,"1")</f>
        <v>#DIV/0!</v>
      </c>
      <c r="BS46" s="97"/>
      <c r="BT46" s="97"/>
      <c r="BU46" s="140"/>
    </row>
    <row r="47" spans="1:73" x14ac:dyDescent="0.25">
      <c r="A47" s="273"/>
      <c r="B47" s="306" t="s">
        <v>221</v>
      </c>
      <c r="C47" s="306"/>
      <c r="D47" s="306"/>
      <c r="E47" s="306"/>
      <c r="F47" s="306"/>
      <c r="G47" s="306"/>
      <c r="H47" s="306"/>
      <c r="I47" s="277">
        <f>SUM(L46:X46)</f>
        <v>0</v>
      </c>
      <c r="J47" s="277"/>
      <c r="K47" s="277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130"/>
      <c r="BT47" s="130"/>
      <c r="BU47" s="160"/>
    </row>
    <row r="48" spans="1:73" x14ac:dyDescent="0.25">
      <c r="A48" s="274"/>
      <c r="B48" s="282" t="s">
        <v>230</v>
      </c>
      <c r="C48" s="282"/>
      <c r="D48" s="282"/>
      <c r="E48" s="282"/>
      <c r="F48" s="282"/>
      <c r="G48" s="282"/>
      <c r="H48" s="282"/>
      <c r="I48" s="278">
        <f>AS46</f>
        <v>0</v>
      </c>
      <c r="J48" s="278"/>
      <c r="K48" s="27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130"/>
      <c r="BT48" s="130"/>
      <c r="BU48" s="160"/>
    </row>
    <row r="49" spans="1:73" x14ac:dyDescent="0.25">
      <c r="A49" s="274"/>
      <c r="B49" s="282" t="s">
        <v>274</v>
      </c>
      <c r="C49" s="282"/>
      <c r="D49" s="282"/>
      <c r="E49" s="282"/>
      <c r="F49" s="282"/>
      <c r="G49" s="282"/>
      <c r="H49" s="282"/>
      <c r="I49" s="278"/>
      <c r="J49" s="278"/>
      <c r="K49" s="278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130"/>
      <c r="BT49" s="130"/>
      <c r="BU49" s="160"/>
    </row>
    <row r="50" spans="1:73" x14ac:dyDescent="0.25">
      <c r="A50" s="274"/>
      <c r="B50" s="282" t="s">
        <v>273</v>
      </c>
      <c r="C50" s="282"/>
      <c r="D50" s="282"/>
      <c r="E50" s="282"/>
      <c r="F50" s="282"/>
      <c r="G50" s="282"/>
      <c r="H50" s="282"/>
      <c r="I50" s="278"/>
      <c r="J50" s="278"/>
      <c r="K50" s="27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130"/>
      <c r="BT50" s="130"/>
      <c r="BU50" s="160"/>
    </row>
    <row r="51" spans="1:73" ht="19.5" thickBot="1" x14ac:dyDescent="0.3">
      <c r="A51" s="275"/>
      <c r="B51" s="297" t="s">
        <v>231</v>
      </c>
      <c r="C51" s="297"/>
      <c r="D51" s="297"/>
      <c r="E51" s="297"/>
      <c r="F51" s="297"/>
      <c r="G51" s="297"/>
      <c r="H51" s="297"/>
      <c r="I51" s="315" t="e">
        <f>I49/COUNTA(I36:I45)</f>
        <v>#DIV/0!</v>
      </c>
      <c r="J51" s="316"/>
      <c r="K51" s="31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130"/>
      <c r="BT51" s="130"/>
      <c r="BU51" s="160"/>
    </row>
    <row r="52" spans="1:73" x14ac:dyDescent="0.25">
      <c r="A52" s="156">
        <v>1</v>
      </c>
      <c r="B52" s="291" t="s">
        <v>245</v>
      </c>
      <c r="C52" s="66"/>
      <c r="D52" s="66"/>
      <c r="E52" s="18"/>
      <c r="F52" s="108"/>
      <c r="G52" s="66"/>
      <c r="H52" s="66"/>
      <c r="I52" s="108"/>
      <c r="J52" s="66"/>
      <c r="K52" s="85"/>
      <c r="L52" s="110"/>
      <c r="M52" s="109"/>
      <c r="N52" s="110"/>
      <c r="O52" s="133"/>
      <c r="P52" s="110"/>
      <c r="Q52" s="111"/>
      <c r="R52" s="110"/>
      <c r="S52" s="111"/>
      <c r="T52" s="111"/>
      <c r="U52" s="111"/>
      <c r="V52" s="134"/>
      <c r="W52" s="111"/>
      <c r="X52" s="85"/>
      <c r="Y52" s="85"/>
      <c r="Z52" s="135"/>
      <c r="AA52" s="66"/>
      <c r="AB52" s="135"/>
      <c r="AC52" s="135"/>
      <c r="AD52" s="86" t="str">
        <f>TEXT(AC52-Z52, "d:hh:mm")</f>
        <v>0:00:00</v>
      </c>
      <c r="AE52" s="135"/>
      <c r="AF52" s="112"/>
      <c r="AG52" s="135"/>
      <c r="AH52" s="86" t="str">
        <f>TEXT(AG52-AE52, "d:hh:mm")</f>
        <v>0:00:00</v>
      </c>
      <c r="AI52" s="112"/>
      <c r="AJ52" s="112"/>
      <c r="AK52" s="112"/>
      <c r="AL52" s="112"/>
      <c r="AM52" s="112"/>
      <c r="AN52" s="135"/>
      <c r="AO52" s="135"/>
      <c r="AP52" s="135"/>
      <c r="AQ52" s="66"/>
      <c r="AR52" s="135"/>
      <c r="AS52" s="135"/>
      <c r="AT52" s="113"/>
      <c r="AU52" s="113"/>
      <c r="AV52" s="113"/>
      <c r="AW52" s="112"/>
      <c r="AX52" s="320" t="e">
        <f>COUNTA((AS52:AS61))/((COUNTA(AS52:AS61)+COUNTA(AT52:AT61)))</f>
        <v>#DIV/0!</v>
      </c>
      <c r="AY52" s="108"/>
      <c r="AZ52" s="136">
        <f t="shared" ref="AZ52:AZ61" si="16">AY52-AA52</f>
        <v>0</v>
      </c>
      <c r="BA52" s="112"/>
      <c r="BB52" s="112"/>
      <c r="BC52" s="112"/>
      <c r="BD52" s="112"/>
      <c r="BE52" s="112"/>
      <c r="BF52" s="112"/>
      <c r="BG52" s="112"/>
      <c r="BH52" s="112"/>
      <c r="BI52" s="112"/>
      <c r="BJ52" s="114"/>
      <c r="BK52" s="112"/>
      <c r="BL52" s="114"/>
      <c r="BM52" s="112"/>
      <c r="BN52" s="112"/>
      <c r="BO52" s="112"/>
      <c r="BP52" s="112"/>
      <c r="BQ52" s="112"/>
      <c r="BR52" s="283" t="e">
        <f>COUNTIF(BK52:BK61,"1")/COUNTIF(BI52:BI61,"1")</f>
        <v>#DIV/0!</v>
      </c>
      <c r="BS52" s="115"/>
      <c r="BT52" s="107"/>
      <c r="BU52" s="157"/>
    </row>
    <row r="53" spans="1:73" x14ac:dyDescent="0.25">
      <c r="A53" s="156">
        <f>A52+1</f>
        <v>2</v>
      </c>
      <c r="B53" s="291"/>
      <c r="C53" s="66"/>
      <c r="D53" s="66"/>
      <c r="E53" s="18"/>
      <c r="F53" s="108"/>
      <c r="G53" s="66"/>
      <c r="H53" s="66"/>
      <c r="I53" s="108"/>
      <c r="J53" s="66"/>
      <c r="K53" s="85"/>
      <c r="L53" s="110"/>
      <c r="M53" s="109"/>
      <c r="N53" s="110"/>
      <c r="O53" s="111"/>
      <c r="P53" s="110"/>
      <c r="Q53" s="111"/>
      <c r="R53" s="110"/>
      <c r="S53" s="111"/>
      <c r="T53" s="111"/>
      <c r="U53" s="111"/>
      <c r="V53" s="134"/>
      <c r="W53" s="111"/>
      <c r="X53" s="85"/>
      <c r="Y53" s="85"/>
      <c r="Z53" s="135"/>
      <c r="AA53" s="66"/>
      <c r="AB53" s="135"/>
      <c r="AC53" s="135"/>
      <c r="AD53" s="86" t="str">
        <f t="shared" ref="AD53:AD61" si="17">TEXT(AC53-Z53, "d:hh:mm")</f>
        <v>0:00:00</v>
      </c>
      <c r="AE53" s="135"/>
      <c r="AF53" s="112"/>
      <c r="AG53" s="135"/>
      <c r="AH53" s="86" t="str">
        <f t="shared" ref="AH53:AH61" si="18">TEXT(AG53-AE53, "d:hh:mm")</f>
        <v>0:00:00</v>
      </c>
      <c r="AI53" s="112"/>
      <c r="AJ53" s="112"/>
      <c r="AK53" s="112"/>
      <c r="AL53" s="112"/>
      <c r="AM53" s="112"/>
      <c r="AN53" s="135"/>
      <c r="AO53" s="135"/>
      <c r="AP53" s="135"/>
      <c r="AQ53" s="66"/>
      <c r="AR53" s="135"/>
      <c r="AS53" s="135"/>
      <c r="AT53" s="113"/>
      <c r="AU53" s="113"/>
      <c r="AV53" s="113"/>
      <c r="AW53" s="112"/>
      <c r="AX53" s="320"/>
      <c r="AY53" s="108"/>
      <c r="AZ53" s="136">
        <f t="shared" si="16"/>
        <v>0</v>
      </c>
      <c r="BA53" s="112"/>
      <c r="BB53" s="112"/>
      <c r="BC53" s="112"/>
      <c r="BD53" s="112"/>
      <c r="BE53" s="112"/>
      <c r="BF53" s="112"/>
      <c r="BG53" s="112"/>
      <c r="BH53" s="112"/>
      <c r="BI53" s="112"/>
      <c r="BJ53" s="114"/>
      <c r="BK53" s="112"/>
      <c r="BL53" s="114"/>
      <c r="BM53" s="112"/>
      <c r="BN53" s="112"/>
      <c r="BO53" s="112"/>
      <c r="BP53" s="112"/>
      <c r="BQ53" s="112"/>
      <c r="BR53" s="283"/>
      <c r="BS53" s="115"/>
      <c r="BT53" s="107"/>
      <c r="BU53" s="157"/>
    </row>
    <row r="54" spans="1:73" x14ac:dyDescent="0.25">
      <c r="A54" s="156">
        <f t="shared" ref="A54:A61" si="19">A53+1</f>
        <v>3</v>
      </c>
      <c r="B54" s="291"/>
      <c r="C54" s="66"/>
      <c r="D54" s="66"/>
      <c r="E54" s="18"/>
      <c r="F54" s="108"/>
      <c r="G54" s="66"/>
      <c r="H54" s="66"/>
      <c r="I54" s="108"/>
      <c r="J54" s="66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134"/>
      <c r="W54" s="85"/>
      <c r="X54" s="85"/>
      <c r="Y54" s="85"/>
      <c r="Z54" s="135"/>
      <c r="AA54" s="66"/>
      <c r="AB54" s="135"/>
      <c r="AC54" s="135"/>
      <c r="AD54" s="86" t="str">
        <f t="shared" si="17"/>
        <v>0:00:00</v>
      </c>
      <c r="AE54" s="135"/>
      <c r="AF54" s="112"/>
      <c r="AG54" s="135"/>
      <c r="AH54" s="86" t="str">
        <f t="shared" si="18"/>
        <v>0:00:00</v>
      </c>
      <c r="AI54" s="112"/>
      <c r="AJ54" s="112"/>
      <c r="AK54" s="112"/>
      <c r="AL54" s="112"/>
      <c r="AM54" s="112"/>
      <c r="AN54" s="135"/>
      <c r="AO54" s="135"/>
      <c r="AP54" s="135"/>
      <c r="AQ54" s="66"/>
      <c r="AR54" s="135"/>
      <c r="AS54" s="135"/>
      <c r="AT54" s="112"/>
      <c r="AU54" s="113"/>
      <c r="AV54" s="113"/>
      <c r="AW54" s="112"/>
      <c r="AX54" s="320"/>
      <c r="AY54" s="108"/>
      <c r="AZ54" s="136">
        <f t="shared" si="16"/>
        <v>0</v>
      </c>
      <c r="BA54" s="112"/>
      <c r="BB54" s="112"/>
      <c r="BC54" s="112"/>
      <c r="BD54" s="112"/>
      <c r="BE54" s="112"/>
      <c r="BF54" s="112"/>
      <c r="BG54" s="112"/>
      <c r="BH54" s="112"/>
      <c r="BI54" s="112"/>
      <c r="BJ54" s="114"/>
      <c r="BK54" s="112"/>
      <c r="BL54" s="114"/>
      <c r="BM54" s="112"/>
      <c r="BN54" s="112"/>
      <c r="BO54" s="112"/>
      <c r="BP54" s="112"/>
      <c r="BQ54" s="112"/>
      <c r="BR54" s="283"/>
      <c r="BS54" s="112"/>
      <c r="BT54" s="107"/>
      <c r="BU54" s="157"/>
    </row>
    <row r="55" spans="1:73" x14ac:dyDescent="0.25">
      <c r="A55" s="156">
        <f t="shared" si="19"/>
        <v>4</v>
      </c>
      <c r="B55" s="291"/>
      <c r="C55" s="66"/>
      <c r="D55" s="66"/>
      <c r="E55" s="18"/>
      <c r="F55" s="108"/>
      <c r="G55" s="66"/>
      <c r="H55" s="66"/>
      <c r="I55" s="108"/>
      <c r="J55" s="66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134"/>
      <c r="W55" s="85"/>
      <c r="X55" s="85"/>
      <c r="Y55" s="85"/>
      <c r="Z55" s="135"/>
      <c r="AA55" s="66"/>
      <c r="AB55" s="135"/>
      <c r="AC55" s="135"/>
      <c r="AD55" s="86" t="str">
        <f t="shared" si="17"/>
        <v>0:00:00</v>
      </c>
      <c r="AE55" s="135"/>
      <c r="AF55" s="112"/>
      <c r="AG55" s="135"/>
      <c r="AH55" s="86" t="str">
        <f t="shared" si="18"/>
        <v>0:00:00</v>
      </c>
      <c r="AI55" s="112"/>
      <c r="AJ55" s="112"/>
      <c r="AK55" s="112"/>
      <c r="AL55" s="112"/>
      <c r="AM55" s="112"/>
      <c r="AN55" s="135"/>
      <c r="AO55" s="135"/>
      <c r="AP55" s="135"/>
      <c r="AQ55" s="66"/>
      <c r="AR55" s="135"/>
      <c r="AS55" s="135"/>
      <c r="AT55" s="112"/>
      <c r="AU55" s="112"/>
      <c r="AV55" s="112"/>
      <c r="AW55" s="112"/>
      <c r="AX55" s="320"/>
      <c r="AY55" s="108"/>
      <c r="AZ55" s="136">
        <f t="shared" si="16"/>
        <v>0</v>
      </c>
      <c r="BA55" s="112"/>
      <c r="BB55" s="112"/>
      <c r="BC55" s="112"/>
      <c r="BD55" s="112"/>
      <c r="BE55" s="112"/>
      <c r="BF55" s="112"/>
      <c r="BG55" s="112"/>
      <c r="BH55" s="112"/>
      <c r="BI55" s="112"/>
      <c r="BJ55" s="114"/>
      <c r="BK55" s="112"/>
      <c r="BL55" s="114"/>
      <c r="BM55" s="112"/>
      <c r="BN55" s="112"/>
      <c r="BO55" s="112"/>
      <c r="BP55" s="112"/>
      <c r="BQ55" s="112"/>
      <c r="BR55" s="283"/>
      <c r="BS55" s="112"/>
      <c r="BT55" s="107"/>
      <c r="BU55" s="157"/>
    </row>
    <row r="56" spans="1:73" x14ac:dyDescent="0.25">
      <c r="A56" s="156">
        <f t="shared" si="19"/>
        <v>5</v>
      </c>
      <c r="B56" s="291"/>
      <c r="C56" s="66"/>
      <c r="D56" s="66"/>
      <c r="E56" s="18"/>
      <c r="F56" s="108"/>
      <c r="G56" s="66"/>
      <c r="H56" s="66"/>
      <c r="I56" s="108"/>
      <c r="J56" s="66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134"/>
      <c r="W56" s="85"/>
      <c r="X56" s="85"/>
      <c r="Y56" s="85"/>
      <c r="Z56" s="135"/>
      <c r="AA56" s="66"/>
      <c r="AB56" s="135"/>
      <c r="AC56" s="135"/>
      <c r="AD56" s="86" t="str">
        <f t="shared" si="17"/>
        <v>0:00:00</v>
      </c>
      <c r="AE56" s="135"/>
      <c r="AF56" s="112"/>
      <c r="AG56" s="135"/>
      <c r="AH56" s="86" t="str">
        <f t="shared" si="18"/>
        <v>0:00:00</v>
      </c>
      <c r="AI56" s="112"/>
      <c r="AJ56" s="112"/>
      <c r="AK56" s="112"/>
      <c r="AL56" s="112"/>
      <c r="AM56" s="112"/>
      <c r="AN56" s="135"/>
      <c r="AO56" s="135"/>
      <c r="AP56" s="135"/>
      <c r="AQ56" s="66"/>
      <c r="AR56" s="135"/>
      <c r="AS56" s="135"/>
      <c r="AT56" s="113"/>
      <c r="AU56" s="113"/>
      <c r="AV56" s="113"/>
      <c r="AW56" s="112"/>
      <c r="AX56" s="320"/>
      <c r="AY56" s="108"/>
      <c r="AZ56" s="136">
        <f t="shared" si="16"/>
        <v>0</v>
      </c>
      <c r="BA56" s="112"/>
      <c r="BB56" s="112"/>
      <c r="BC56" s="112"/>
      <c r="BD56" s="112"/>
      <c r="BE56" s="112"/>
      <c r="BF56" s="112"/>
      <c r="BG56" s="112"/>
      <c r="BH56" s="112"/>
      <c r="BI56" s="112"/>
      <c r="BJ56" s="114"/>
      <c r="BK56" s="112"/>
      <c r="BL56" s="114"/>
      <c r="BM56" s="112"/>
      <c r="BN56" s="112"/>
      <c r="BO56" s="112"/>
      <c r="BP56" s="112"/>
      <c r="BQ56" s="112"/>
      <c r="BR56" s="283"/>
      <c r="BS56" s="112"/>
      <c r="BT56" s="107"/>
      <c r="BU56" s="157"/>
    </row>
    <row r="57" spans="1:73" x14ac:dyDescent="0.25">
      <c r="A57" s="156">
        <f t="shared" si="19"/>
        <v>6</v>
      </c>
      <c r="B57" s="291"/>
      <c r="C57" s="66"/>
      <c r="D57" s="66"/>
      <c r="E57" s="18"/>
      <c r="F57" s="108"/>
      <c r="G57" s="66"/>
      <c r="H57" s="66"/>
      <c r="I57" s="108"/>
      <c r="J57" s="66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134"/>
      <c r="W57" s="85"/>
      <c r="X57" s="85"/>
      <c r="Y57" s="85"/>
      <c r="Z57" s="135"/>
      <c r="AA57" s="66"/>
      <c r="AB57" s="135"/>
      <c r="AC57" s="135"/>
      <c r="AD57" s="86" t="str">
        <f t="shared" si="17"/>
        <v>0:00:00</v>
      </c>
      <c r="AE57" s="135"/>
      <c r="AF57" s="112"/>
      <c r="AG57" s="135"/>
      <c r="AH57" s="86" t="str">
        <f t="shared" si="18"/>
        <v>0:00:00</v>
      </c>
      <c r="AI57" s="112"/>
      <c r="AJ57" s="112"/>
      <c r="AK57" s="112"/>
      <c r="AL57" s="112"/>
      <c r="AM57" s="112"/>
      <c r="AN57" s="135"/>
      <c r="AO57" s="135"/>
      <c r="AP57" s="135"/>
      <c r="AQ57" s="66"/>
      <c r="AR57" s="135"/>
      <c r="AS57" s="135"/>
      <c r="AT57" s="113"/>
      <c r="AU57" s="113"/>
      <c r="AV57" s="113"/>
      <c r="AW57" s="112"/>
      <c r="AX57" s="320"/>
      <c r="AY57" s="108"/>
      <c r="AZ57" s="136">
        <f t="shared" si="16"/>
        <v>0</v>
      </c>
      <c r="BA57" s="112"/>
      <c r="BB57" s="112"/>
      <c r="BC57" s="112"/>
      <c r="BD57" s="112"/>
      <c r="BE57" s="112"/>
      <c r="BF57" s="112"/>
      <c r="BG57" s="112"/>
      <c r="BH57" s="112"/>
      <c r="BI57" s="112"/>
      <c r="BJ57" s="114"/>
      <c r="BK57" s="112"/>
      <c r="BL57" s="114"/>
      <c r="BM57" s="112"/>
      <c r="BN57" s="112"/>
      <c r="BO57" s="112"/>
      <c r="BP57" s="112"/>
      <c r="BQ57" s="112"/>
      <c r="BR57" s="283"/>
      <c r="BS57" s="112"/>
      <c r="BT57" s="107"/>
      <c r="BU57" s="157"/>
    </row>
    <row r="58" spans="1:73" x14ac:dyDescent="0.25">
      <c r="A58" s="156">
        <f t="shared" si="19"/>
        <v>7</v>
      </c>
      <c r="B58" s="291"/>
      <c r="C58" s="66"/>
      <c r="D58" s="66"/>
      <c r="E58" s="18"/>
      <c r="F58" s="108"/>
      <c r="G58" s="66"/>
      <c r="H58" s="66"/>
      <c r="I58" s="108"/>
      <c r="J58" s="66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134"/>
      <c r="W58" s="85"/>
      <c r="X58" s="85"/>
      <c r="Y58" s="85"/>
      <c r="Z58" s="135"/>
      <c r="AA58" s="66"/>
      <c r="AB58" s="135"/>
      <c r="AC58" s="135"/>
      <c r="AD58" s="86" t="str">
        <f t="shared" si="17"/>
        <v>0:00:00</v>
      </c>
      <c r="AE58" s="135"/>
      <c r="AF58" s="112"/>
      <c r="AG58" s="135"/>
      <c r="AH58" s="86" t="str">
        <f t="shared" si="18"/>
        <v>0:00:00</v>
      </c>
      <c r="AI58" s="112"/>
      <c r="AJ58" s="112"/>
      <c r="AK58" s="112"/>
      <c r="AL58" s="112"/>
      <c r="AM58" s="112"/>
      <c r="AN58" s="135"/>
      <c r="AO58" s="135"/>
      <c r="AP58" s="135"/>
      <c r="AQ58" s="66"/>
      <c r="AR58" s="135"/>
      <c r="AS58" s="135"/>
      <c r="AT58" s="113"/>
      <c r="AU58" s="113"/>
      <c r="AV58" s="113"/>
      <c r="AW58" s="112"/>
      <c r="AX58" s="320"/>
      <c r="AY58" s="108"/>
      <c r="AZ58" s="136">
        <f t="shared" si="16"/>
        <v>0</v>
      </c>
      <c r="BA58" s="112"/>
      <c r="BB58" s="115"/>
      <c r="BC58" s="112"/>
      <c r="BD58" s="112"/>
      <c r="BE58" s="112"/>
      <c r="BF58" s="112"/>
      <c r="BG58" s="112"/>
      <c r="BH58" s="112"/>
      <c r="BI58" s="112"/>
      <c r="BJ58" s="114"/>
      <c r="BK58" s="112"/>
      <c r="BL58" s="114"/>
      <c r="BM58" s="112"/>
      <c r="BN58" s="112"/>
      <c r="BO58" s="112"/>
      <c r="BP58" s="112"/>
      <c r="BQ58" s="112"/>
      <c r="BR58" s="283"/>
      <c r="BS58" s="112"/>
      <c r="BT58" s="107"/>
      <c r="BU58" s="157"/>
    </row>
    <row r="59" spans="1:73" x14ac:dyDescent="0.25">
      <c r="A59" s="156">
        <f t="shared" si="19"/>
        <v>8</v>
      </c>
      <c r="B59" s="291"/>
      <c r="C59" s="66"/>
      <c r="D59" s="66"/>
      <c r="E59" s="18"/>
      <c r="F59" s="108"/>
      <c r="G59" s="66"/>
      <c r="H59" s="66"/>
      <c r="I59" s="108"/>
      <c r="J59" s="6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134"/>
      <c r="W59" s="85"/>
      <c r="X59" s="85"/>
      <c r="Y59" s="85"/>
      <c r="Z59" s="135"/>
      <c r="AA59" s="66"/>
      <c r="AB59" s="135"/>
      <c r="AC59" s="135"/>
      <c r="AD59" s="86" t="str">
        <f t="shared" si="17"/>
        <v>0:00:00</v>
      </c>
      <c r="AE59" s="135"/>
      <c r="AF59" s="112"/>
      <c r="AG59" s="135"/>
      <c r="AH59" s="86" t="str">
        <f t="shared" si="18"/>
        <v>0:00:00</v>
      </c>
      <c r="AI59" s="112"/>
      <c r="AJ59" s="112"/>
      <c r="AK59" s="112"/>
      <c r="AL59" s="112"/>
      <c r="AM59" s="112"/>
      <c r="AN59" s="135"/>
      <c r="AO59" s="135"/>
      <c r="AP59" s="135"/>
      <c r="AQ59" s="66"/>
      <c r="AR59" s="135"/>
      <c r="AS59" s="135"/>
      <c r="AT59" s="113"/>
      <c r="AU59" s="113"/>
      <c r="AV59" s="113"/>
      <c r="AW59" s="112"/>
      <c r="AX59" s="320"/>
      <c r="AY59" s="108"/>
      <c r="AZ59" s="136">
        <f t="shared" si="16"/>
        <v>0</v>
      </c>
      <c r="BA59" s="112"/>
      <c r="BB59" s="115"/>
      <c r="BC59" s="112"/>
      <c r="BD59" s="112"/>
      <c r="BE59" s="112"/>
      <c r="BF59" s="112"/>
      <c r="BG59" s="112"/>
      <c r="BH59" s="112"/>
      <c r="BI59" s="112"/>
      <c r="BJ59" s="114"/>
      <c r="BK59" s="112"/>
      <c r="BL59" s="114"/>
      <c r="BM59" s="112"/>
      <c r="BN59" s="112"/>
      <c r="BO59" s="112"/>
      <c r="BP59" s="112"/>
      <c r="BQ59" s="112"/>
      <c r="BR59" s="283"/>
      <c r="BS59" s="112"/>
      <c r="BT59" s="107"/>
      <c r="BU59" s="157"/>
    </row>
    <row r="60" spans="1:73" x14ac:dyDescent="0.25">
      <c r="A60" s="156">
        <f t="shared" si="19"/>
        <v>9</v>
      </c>
      <c r="B60" s="291"/>
      <c r="C60" s="66"/>
      <c r="D60" s="66"/>
      <c r="E60" s="18"/>
      <c r="F60" s="108"/>
      <c r="G60" s="66"/>
      <c r="H60" s="66"/>
      <c r="I60" s="108"/>
      <c r="J60" s="66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134"/>
      <c r="W60" s="85"/>
      <c r="X60" s="85"/>
      <c r="Y60" s="85"/>
      <c r="Z60" s="135"/>
      <c r="AA60" s="66"/>
      <c r="AB60" s="135"/>
      <c r="AC60" s="135"/>
      <c r="AD60" s="86" t="str">
        <f t="shared" si="17"/>
        <v>0:00:00</v>
      </c>
      <c r="AE60" s="135"/>
      <c r="AF60" s="112"/>
      <c r="AG60" s="135"/>
      <c r="AH60" s="86" t="str">
        <f t="shared" si="18"/>
        <v>0:00:00</v>
      </c>
      <c r="AI60" s="112"/>
      <c r="AJ60" s="112"/>
      <c r="AK60" s="112"/>
      <c r="AL60" s="112"/>
      <c r="AM60" s="112"/>
      <c r="AN60" s="135"/>
      <c r="AO60" s="135"/>
      <c r="AP60" s="135"/>
      <c r="AQ60" s="66"/>
      <c r="AR60" s="135"/>
      <c r="AS60" s="135"/>
      <c r="AT60" s="113"/>
      <c r="AU60" s="113"/>
      <c r="AV60" s="113"/>
      <c r="AW60" s="112"/>
      <c r="AX60" s="320"/>
      <c r="AY60" s="108"/>
      <c r="AZ60" s="136">
        <f t="shared" si="16"/>
        <v>0</v>
      </c>
      <c r="BA60" s="112"/>
      <c r="BB60" s="115"/>
      <c r="BC60" s="112"/>
      <c r="BD60" s="112"/>
      <c r="BE60" s="112"/>
      <c r="BF60" s="112"/>
      <c r="BG60" s="112"/>
      <c r="BH60" s="112"/>
      <c r="BI60" s="112"/>
      <c r="BJ60" s="114"/>
      <c r="BK60" s="112"/>
      <c r="BL60" s="114"/>
      <c r="BM60" s="112"/>
      <c r="BN60" s="112"/>
      <c r="BO60" s="112"/>
      <c r="BP60" s="112"/>
      <c r="BQ60" s="112"/>
      <c r="BR60" s="283"/>
      <c r="BS60" s="112"/>
      <c r="BT60" s="107"/>
      <c r="BU60" s="157"/>
    </row>
    <row r="61" spans="1:73" ht="19.5" thickBot="1" x14ac:dyDescent="0.3">
      <c r="A61" s="158">
        <f t="shared" si="19"/>
        <v>10</v>
      </c>
      <c r="B61" s="292"/>
      <c r="C61" s="88"/>
      <c r="D61" s="88"/>
      <c r="E61" s="19"/>
      <c r="F61" s="116"/>
      <c r="G61" s="88"/>
      <c r="H61" s="88"/>
      <c r="I61" s="116"/>
      <c r="J61" s="88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37"/>
      <c r="W61" s="117"/>
      <c r="X61" s="117"/>
      <c r="Y61" s="117"/>
      <c r="Z61" s="138"/>
      <c r="AA61" s="88"/>
      <c r="AB61" s="138"/>
      <c r="AC61" s="138"/>
      <c r="AD61" s="87" t="str">
        <f t="shared" si="17"/>
        <v>0:00:00</v>
      </c>
      <c r="AE61" s="138"/>
      <c r="AF61" s="118"/>
      <c r="AG61" s="138"/>
      <c r="AH61" s="87" t="str">
        <f t="shared" si="18"/>
        <v>0:00:00</v>
      </c>
      <c r="AI61" s="118"/>
      <c r="AJ61" s="118"/>
      <c r="AK61" s="118"/>
      <c r="AL61" s="118"/>
      <c r="AM61" s="118"/>
      <c r="AN61" s="138"/>
      <c r="AO61" s="138"/>
      <c r="AP61" s="138"/>
      <c r="AQ61" s="88"/>
      <c r="AR61" s="138"/>
      <c r="AS61" s="138"/>
      <c r="AT61" s="119"/>
      <c r="AU61" s="119"/>
      <c r="AV61" s="119"/>
      <c r="AW61" s="118"/>
      <c r="AX61" s="321"/>
      <c r="AY61" s="116"/>
      <c r="AZ61" s="139">
        <f t="shared" si="16"/>
        <v>0</v>
      </c>
      <c r="BA61" s="118"/>
      <c r="BB61" s="120"/>
      <c r="BC61" s="118"/>
      <c r="BD61" s="118"/>
      <c r="BE61" s="118"/>
      <c r="BF61" s="118"/>
      <c r="BG61" s="118"/>
      <c r="BH61" s="118"/>
      <c r="BI61" s="118"/>
      <c r="BJ61" s="121"/>
      <c r="BK61" s="118"/>
      <c r="BL61" s="121"/>
      <c r="BM61" s="118"/>
      <c r="BN61" s="118"/>
      <c r="BO61" s="118"/>
      <c r="BP61" s="118"/>
      <c r="BQ61" s="118"/>
      <c r="BR61" s="284"/>
      <c r="BS61" s="118"/>
      <c r="BT61" s="122"/>
      <c r="BU61" s="159"/>
    </row>
    <row r="62" spans="1:73" ht="19.5" customHeight="1" thickBot="1" x14ac:dyDescent="0.3">
      <c r="A62" s="307" t="s">
        <v>277</v>
      </c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91">
        <f t="shared" ref="L62:X62" si="20">COUNTA(L52:L61)</f>
        <v>0</v>
      </c>
      <c r="M62" s="92">
        <f t="shared" si="20"/>
        <v>0</v>
      </c>
      <c r="N62" s="91">
        <f t="shared" si="20"/>
        <v>0</v>
      </c>
      <c r="O62" s="92">
        <f t="shared" si="20"/>
        <v>0</v>
      </c>
      <c r="P62" s="91">
        <f t="shared" si="20"/>
        <v>0</v>
      </c>
      <c r="Q62" s="92">
        <f t="shared" si="20"/>
        <v>0</v>
      </c>
      <c r="R62" s="91">
        <f t="shared" si="20"/>
        <v>0</v>
      </c>
      <c r="S62" s="92">
        <f t="shared" si="20"/>
        <v>0</v>
      </c>
      <c r="T62" s="92">
        <f t="shared" si="20"/>
        <v>0</v>
      </c>
      <c r="U62" s="92">
        <f t="shared" si="20"/>
        <v>0</v>
      </c>
      <c r="V62" s="92">
        <f t="shared" si="20"/>
        <v>0</v>
      </c>
      <c r="W62" s="92">
        <f t="shared" si="20"/>
        <v>0</v>
      </c>
      <c r="X62" s="93">
        <f t="shared" si="20"/>
        <v>0</v>
      </c>
      <c r="Y62" s="94"/>
      <c r="Z62" s="94"/>
      <c r="AA62" s="94"/>
      <c r="AB62" s="94"/>
      <c r="AC62" s="94"/>
      <c r="AD62" s="123" t="e">
        <f>COUNTIF(AD52:AD61, "=&lt;1:00:00")/COUNTA(Z52:Z61)</f>
        <v>#DIV/0!</v>
      </c>
      <c r="AE62" s="94"/>
      <c r="AF62" s="94"/>
      <c r="AG62" s="94"/>
      <c r="AH62" s="123" t="e">
        <f>COUNTIF(AH52:AH61, "=&lt;0:12:00")/COUNTA(AE52:AE61)</f>
        <v>#DIV/0!</v>
      </c>
      <c r="AI62" s="92">
        <f>SUM(AI52:AI61)</f>
        <v>0</v>
      </c>
      <c r="AJ62" s="92">
        <f>SUM(AJ52:AJ61)</f>
        <v>0</v>
      </c>
      <c r="AK62" s="92">
        <f>SUM(AK52:AK61)</f>
        <v>0</v>
      </c>
      <c r="AL62" s="92">
        <f>SUM(AL52:AL61)</f>
        <v>0</v>
      </c>
      <c r="AM62" s="92">
        <f>SUM(AM52:AM61)</f>
        <v>0</v>
      </c>
      <c r="AN62" s="68"/>
      <c r="AO62" s="69"/>
      <c r="AP62" s="69"/>
      <c r="AQ62" s="69"/>
      <c r="AR62" s="69"/>
      <c r="AS62" s="84">
        <f>COUNTA(AS52:AS61)</f>
        <v>0</v>
      </c>
      <c r="AT62" s="96"/>
      <c r="AU62" s="70"/>
      <c r="AV62" s="70"/>
      <c r="AW62" s="129">
        <f>SUM(AW52:AW61)</f>
        <v>0</v>
      </c>
      <c r="AX62" s="123" t="e">
        <f>COUNTA((AS52:AS61))/((COUNTA(AS52:AS61)+COUNTIF(AW52:AW61,"0")))</f>
        <v>#DIV/0!</v>
      </c>
      <c r="AY62" s="94"/>
      <c r="AZ62" s="95"/>
      <c r="BA62" s="131">
        <f>SUM(BA52:BA61)</f>
        <v>0</v>
      </c>
      <c r="BB62" s="70"/>
      <c r="BC62" s="92">
        <f>SUM(BC52:BC61)</f>
        <v>0</v>
      </c>
      <c r="BD62" s="92">
        <f t="shared" ref="BD62:BI62" si="21">SUM(BD52:BD61)</f>
        <v>0</v>
      </c>
      <c r="BE62" s="92">
        <f t="shared" si="21"/>
        <v>0</v>
      </c>
      <c r="BF62" s="92">
        <f t="shared" si="21"/>
        <v>0</v>
      </c>
      <c r="BG62" s="92">
        <f t="shared" si="21"/>
        <v>0</v>
      </c>
      <c r="BH62" s="96"/>
      <c r="BI62" s="92">
        <f t="shared" si="21"/>
        <v>0</v>
      </c>
      <c r="BJ62" s="96"/>
      <c r="BK62" s="92">
        <f t="shared" ref="BK62" si="22">SUM(BK52:BK61)</f>
        <v>0</v>
      </c>
      <c r="BL62" s="96"/>
      <c r="BM62" s="96"/>
      <c r="BN62" s="92">
        <f t="shared" ref="BN62" si="23">SUM(BN52:BN61)</f>
        <v>0</v>
      </c>
      <c r="BO62" s="92">
        <f>SUM(BO52:BO61)</f>
        <v>0</v>
      </c>
      <c r="BP62" s="96"/>
      <c r="BQ62" s="92">
        <f t="shared" ref="BQ62" si="24">SUM(BQ52:BQ61)</f>
        <v>0</v>
      </c>
      <c r="BR62" s="132" t="e">
        <f>COUNTIF(BK52:BK61,"1")/COUNTIF(BI52:BI61,"1")</f>
        <v>#DIV/0!</v>
      </c>
      <c r="BS62" s="97"/>
      <c r="BT62" s="97"/>
      <c r="BU62" s="140"/>
    </row>
    <row r="63" spans="1:73" x14ac:dyDescent="0.25">
      <c r="A63" s="273"/>
      <c r="B63" s="306" t="s">
        <v>221</v>
      </c>
      <c r="C63" s="306"/>
      <c r="D63" s="306"/>
      <c r="E63" s="306"/>
      <c r="F63" s="306"/>
      <c r="G63" s="306"/>
      <c r="H63" s="306"/>
      <c r="I63" s="277">
        <f>SUM(L62:X62)</f>
        <v>0</v>
      </c>
      <c r="J63" s="277"/>
      <c r="K63" s="27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130"/>
      <c r="BT63" s="130"/>
      <c r="BU63" s="160"/>
    </row>
    <row r="64" spans="1:73" x14ac:dyDescent="0.25">
      <c r="A64" s="274"/>
      <c r="B64" s="282" t="s">
        <v>230</v>
      </c>
      <c r="C64" s="282"/>
      <c r="D64" s="282"/>
      <c r="E64" s="282"/>
      <c r="F64" s="282"/>
      <c r="G64" s="282"/>
      <c r="H64" s="282"/>
      <c r="I64" s="278">
        <f>AS62</f>
        <v>0</v>
      </c>
      <c r="J64" s="278"/>
      <c r="K64" s="278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130"/>
      <c r="BT64" s="130"/>
      <c r="BU64" s="160"/>
    </row>
    <row r="65" spans="1:73" x14ac:dyDescent="0.25">
      <c r="A65" s="274"/>
      <c r="B65" s="282" t="s">
        <v>274</v>
      </c>
      <c r="C65" s="282"/>
      <c r="D65" s="282"/>
      <c r="E65" s="282"/>
      <c r="F65" s="282"/>
      <c r="G65" s="282"/>
      <c r="H65" s="282"/>
      <c r="I65" s="278"/>
      <c r="J65" s="278"/>
      <c r="K65" s="278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130"/>
      <c r="BT65" s="130"/>
      <c r="BU65" s="160"/>
    </row>
    <row r="66" spans="1:73" x14ac:dyDescent="0.25">
      <c r="A66" s="274"/>
      <c r="B66" s="282" t="s">
        <v>273</v>
      </c>
      <c r="C66" s="282"/>
      <c r="D66" s="282"/>
      <c r="E66" s="282"/>
      <c r="F66" s="282"/>
      <c r="G66" s="282"/>
      <c r="H66" s="282"/>
      <c r="I66" s="278"/>
      <c r="J66" s="278"/>
      <c r="K66" s="278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130"/>
      <c r="BT66" s="130"/>
      <c r="BU66" s="160"/>
    </row>
    <row r="67" spans="1:73" ht="19.5" thickBot="1" x14ac:dyDescent="0.3">
      <c r="A67" s="275"/>
      <c r="B67" s="297" t="s">
        <v>231</v>
      </c>
      <c r="C67" s="297"/>
      <c r="D67" s="297"/>
      <c r="E67" s="297"/>
      <c r="F67" s="297"/>
      <c r="G67" s="297"/>
      <c r="H67" s="297"/>
      <c r="I67" s="315" t="e">
        <f>I65/COUNTA(I52:I61)</f>
        <v>#DIV/0!</v>
      </c>
      <c r="J67" s="316"/>
      <c r="K67" s="316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130"/>
      <c r="BT67" s="130"/>
      <c r="BU67" s="160"/>
    </row>
    <row r="68" spans="1:73" s="143" customFormat="1" ht="22.9" customHeight="1" thickBot="1" x14ac:dyDescent="0.3">
      <c r="A68" s="293" t="s">
        <v>19</v>
      </c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144">
        <f t="shared" ref="L68:X68" si="25">SUM(L30+L46+L62)</f>
        <v>0</v>
      </c>
      <c r="M68" s="145">
        <f t="shared" si="25"/>
        <v>0</v>
      </c>
      <c r="N68" s="144">
        <f t="shared" si="25"/>
        <v>0</v>
      </c>
      <c r="O68" s="145">
        <f t="shared" si="25"/>
        <v>0</v>
      </c>
      <c r="P68" s="144">
        <f t="shared" si="25"/>
        <v>0</v>
      </c>
      <c r="Q68" s="145">
        <f t="shared" si="25"/>
        <v>0</v>
      </c>
      <c r="R68" s="144">
        <f t="shared" si="25"/>
        <v>0</v>
      </c>
      <c r="S68" s="145">
        <f t="shared" si="25"/>
        <v>0</v>
      </c>
      <c r="T68" s="145">
        <f t="shared" si="25"/>
        <v>0</v>
      </c>
      <c r="U68" s="145">
        <f t="shared" si="25"/>
        <v>0</v>
      </c>
      <c r="V68" s="145">
        <f t="shared" si="25"/>
        <v>0</v>
      </c>
      <c r="W68" s="145">
        <f t="shared" si="25"/>
        <v>0</v>
      </c>
      <c r="X68" s="145">
        <f t="shared" si="25"/>
        <v>0</v>
      </c>
      <c r="Y68" s="71"/>
      <c r="Z68" s="72"/>
      <c r="AA68" s="72"/>
      <c r="AB68" s="72"/>
      <c r="AC68" s="72"/>
      <c r="AD68" s="123" t="e">
        <f>SUM(AD30+AD46+AD62)/3</f>
        <v>#DIV/0!</v>
      </c>
      <c r="AE68" s="72"/>
      <c r="AF68" s="72"/>
      <c r="AG68" s="72"/>
      <c r="AH68" s="123" t="e">
        <f>SUM(AH30+AH46+AH62)/3</f>
        <v>#DIV/0!</v>
      </c>
      <c r="AI68" s="145">
        <f>SUM(AI30+AI46+AI62)</f>
        <v>0</v>
      </c>
      <c r="AJ68" s="145">
        <f t="shared" ref="AJ68:AM68" si="26">SUM(AJ30+AJ46+AJ62)</f>
        <v>0</v>
      </c>
      <c r="AK68" s="145">
        <f t="shared" si="26"/>
        <v>0</v>
      </c>
      <c r="AL68" s="145">
        <f t="shared" si="26"/>
        <v>0</v>
      </c>
      <c r="AM68" s="145">
        <f t="shared" si="26"/>
        <v>0</v>
      </c>
      <c r="AN68" s="299"/>
      <c r="AO68" s="300"/>
      <c r="AP68" s="300"/>
      <c r="AQ68" s="300"/>
      <c r="AR68" s="300"/>
      <c r="AS68" s="300"/>
      <c r="AT68" s="300"/>
      <c r="AU68" s="301"/>
      <c r="AV68" s="171"/>
      <c r="AW68" s="145">
        <f>SUM(AW30+AW46+AW62)</f>
        <v>0</v>
      </c>
      <c r="AX68" s="147" t="e">
        <f>SUM(AX30+AX46+AX62)/3</f>
        <v>#DIV/0!</v>
      </c>
      <c r="AY68" s="170"/>
      <c r="AZ68" s="171"/>
      <c r="BA68" s="145">
        <f>SUM(BA30+BA46+BA62)</f>
        <v>0</v>
      </c>
      <c r="BB68" s="142"/>
      <c r="BC68" s="145">
        <f>SUM(BC30+BC46+BC62)</f>
        <v>0</v>
      </c>
      <c r="BD68" s="145">
        <f t="shared" ref="BD68:BI68" si="27">SUM(BD30+BD46+BD62)</f>
        <v>0</v>
      </c>
      <c r="BE68" s="145">
        <f t="shared" si="27"/>
        <v>0</v>
      </c>
      <c r="BF68" s="145">
        <f t="shared" si="27"/>
        <v>0</v>
      </c>
      <c r="BG68" s="145">
        <f t="shared" si="27"/>
        <v>0</v>
      </c>
      <c r="BH68" s="96"/>
      <c r="BI68" s="145">
        <f t="shared" si="27"/>
        <v>0</v>
      </c>
      <c r="BJ68" s="142"/>
      <c r="BK68" s="145">
        <f>SUM(BK30+BK46+BK62)</f>
        <v>0</v>
      </c>
      <c r="BL68" s="96"/>
      <c r="BM68" s="96"/>
      <c r="BN68" s="145">
        <f>SUM(BN30+BN46+BN62)</f>
        <v>0</v>
      </c>
      <c r="BO68" s="146">
        <f>SUM(BO30+BO46+BO62)</f>
        <v>0</v>
      </c>
      <c r="BP68" s="96"/>
      <c r="BQ68" s="145">
        <f>SUM(BQ30+BQ46+BQ62)</f>
        <v>0</v>
      </c>
      <c r="BR68" s="148" t="e">
        <f>SUM(BR30+BR46+BR62)/3</f>
        <v>#DIV/0!</v>
      </c>
      <c r="BS68" s="71"/>
      <c r="BT68" s="71"/>
      <c r="BU68" s="155"/>
    </row>
    <row r="69" spans="1:73" s="30" customFormat="1" x14ac:dyDescent="0.25">
      <c r="A69" s="285"/>
      <c r="B69" s="309" t="s">
        <v>8</v>
      </c>
      <c r="C69" s="310"/>
      <c r="D69" s="310"/>
      <c r="E69" s="310"/>
      <c r="F69" s="310"/>
      <c r="G69" s="310"/>
      <c r="H69" s="311"/>
      <c r="I69" s="295">
        <f>SUM(I31+I47+I63)</f>
        <v>0</v>
      </c>
      <c r="J69" s="296"/>
      <c r="K69" s="296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130"/>
      <c r="BT69" s="130"/>
      <c r="BU69" s="160"/>
    </row>
    <row r="70" spans="1:73" s="30" customFormat="1" x14ac:dyDescent="0.25">
      <c r="A70" s="286"/>
      <c r="B70" s="312" t="s">
        <v>230</v>
      </c>
      <c r="C70" s="313"/>
      <c r="D70" s="313"/>
      <c r="E70" s="313"/>
      <c r="F70" s="313"/>
      <c r="G70" s="313"/>
      <c r="H70" s="314"/>
      <c r="I70" s="287">
        <f>SUM(I32+I48+I64)</f>
        <v>0</v>
      </c>
      <c r="J70" s="288"/>
      <c r="K70" s="288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130"/>
      <c r="BT70" s="130"/>
      <c r="BU70" s="160"/>
    </row>
    <row r="71" spans="1:73" s="30" customFormat="1" x14ac:dyDescent="0.25">
      <c r="A71" s="286"/>
      <c r="B71" s="312" t="s">
        <v>274</v>
      </c>
      <c r="C71" s="313"/>
      <c r="D71" s="313"/>
      <c r="E71" s="313"/>
      <c r="F71" s="313"/>
      <c r="G71" s="313"/>
      <c r="H71" s="314"/>
      <c r="I71" s="287">
        <f>SUM(I33+I49+I65)</f>
        <v>0</v>
      </c>
      <c r="J71" s="288"/>
      <c r="K71" s="288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130"/>
      <c r="BT71" s="130"/>
      <c r="BU71" s="160"/>
    </row>
    <row r="72" spans="1:73" s="30" customFormat="1" x14ac:dyDescent="0.25">
      <c r="A72" s="286"/>
      <c r="B72" s="312" t="s">
        <v>273</v>
      </c>
      <c r="C72" s="313"/>
      <c r="D72" s="313"/>
      <c r="E72" s="313"/>
      <c r="F72" s="313"/>
      <c r="G72" s="313"/>
      <c r="H72" s="314"/>
      <c r="I72" s="287">
        <f>SUM(I34,I50,I66)</f>
        <v>0</v>
      </c>
      <c r="J72" s="288"/>
      <c r="K72" s="288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130"/>
      <c r="BT72" s="130"/>
      <c r="BU72" s="160"/>
    </row>
    <row r="73" spans="1:73" s="30" customFormat="1" ht="19.5" thickBot="1" x14ac:dyDescent="0.3">
      <c r="A73" s="286"/>
      <c r="B73" s="317" t="s">
        <v>231</v>
      </c>
      <c r="C73" s="318"/>
      <c r="D73" s="318"/>
      <c r="E73" s="318"/>
      <c r="F73" s="318"/>
      <c r="G73" s="318"/>
      <c r="H73" s="319"/>
      <c r="I73" s="289" t="e">
        <f>I71/COUNTA(I20:I29,I36:I45,I52:I61)</f>
        <v>#DIV/0!</v>
      </c>
      <c r="J73" s="290"/>
      <c r="K73" s="29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130"/>
      <c r="BT73" s="130"/>
      <c r="BU73" s="151"/>
    </row>
    <row r="74" spans="1:73" s="81" customFormat="1" ht="24.65" customHeight="1" thickBot="1" x14ac:dyDescent="0.3">
      <c r="A74" s="279" t="s">
        <v>217</v>
      </c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280"/>
      <c r="AT74" s="280"/>
      <c r="AU74" s="280"/>
      <c r="AV74" s="280"/>
      <c r="AW74" s="280"/>
      <c r="AX74" s="280"/>
      <c r="AY74" s="280"/>
      <c r="AZ74" s="280"/>
      <c r="BA74" s="280"/>
      <c r="BB74" s="280"/>
      <c r="BC74" s="280"/>
      <c r="BD74" s="280"/>
      <c r="BE74" s="280"/>
      <c r="BF74" s="280"/>
      <c r="BG74" s="280"/>
      <c r="BH74" s="280"/>
      <c r="BI74" s="280"/>
      <c r="BJ74" s="280"/>
      <c r="BK74" s="280"/>
      <c r="BL74" s="280"/>
      <c r="BM74" s="280"/>
      <c r="BN74" s="280"/>
      <c r="BO74" s="280"/>
      <c r="BP74" s="280"/>
      <c r="BQ74" s="280"/>
      <c r="BR74" s="280"/>
      <c r="BS74" s="280"/>
      <c r="BT74" s="280"/>
      <c r="BU74" s="281"/>
    </row>
    <row r="75" spans="1:73" x14ac:dyDescent="0.25">
      <c r="A75" s="161">
        <v>1</v>
      </c>
      <c r="B75" s="305" t="s">
        <v>246</v>
      </c>
      <c r="C75" s="65"/>
      <c r="D75" s="65"/>
      <c r="E75" s="62"/>
      <c r="F75" s="80"/>
      <c r="G75" s="65"/>
      <c r="H75" s="65"/>
      <c r="I75" s="80"/>
      <c r="J75" s="65"/>
      <c r="K75" s="85"/>
      <c r="L75" s="100"/>
      <c r="M75" s="99"/>
      <c r="N75" s="100"/>
      <c r="O75" s="101"/>
      <c r="P75" s="100"/>
      <c r="Q75" s="102"/>
      <c r="R75" s="100"/>
      <c r="S75" s="102"/>
      <c r="T75" s="102"/>
      <c r="U75" s="102"/>
      <c r="V75" s="103"/>
      <c r="W75" s="102"/>
      <c r="X75" s="98"/>
      <c r="Y75" s="98"/>
      <c r="Z75" s="64"/>
      <c r="AA75" s="65"/>
      <c r="AB75" s="64"/>
      <c r="AC75" s="64"/>
      <c r="AD75" s="63" t="str">
        <f>TEXT(AC75-Z75, "d:hh:mm")</f>
        <v>0:00:00</v>
      </c>
      <c r="AE75" s="64"/>
      <c r="AF75" s="104"/>
      <c r="AG75" s="64"/>
      <c r="AH75" s="63" t="str">
        <f>TEXT(AG75-AE75, "d:hh:mm")</f>
        <v>0:00:00</v>
      </c>
      <c r="AI75" s="104"/>
      <c r="AJ75" s="104"/>
      <c r="AK75" s="104"/>
      <c r="AL75" s="104"/>
      <c r="AM75" s="104"/>
      <c r="AN75" s="64"/>
      <c r="AO75" s="64"/>
      <c r="AP75" s="64"/>
      <c r="AQ75" s="65"/>
      <c r="AR75" s="64"/>
      <c r="AS75" s="64"/>
      <c r="AT75" s="105"/>
      <c r="AU75" s="105"/>
      <c r="AV75" s="113"/>
      <c r="AW75" s="104"/>
      <c r="AX75" s="320" t="e">
        <f>COUNTA((AS75:AS84))/((COUNTA(AS75:AS84)+COUNTA(AT75:AT84)))</f>
        <v>#DIV/0!</v>
      </c>
      <c r="AY75" s="80"/>
      <c r="AZ75" s="57">
        <f t="shared" ref="AZ75:AZ84" si="28">AY75-AA75</f>
        <v>0</v>
      </c>
      <c r="BA75" s="104"/>
      <c r="BB75" s="104"/>
      <c r="BC75" s="104"/>
      <c r="BD75" s="104"/>
      <c r="BE75" s="104"/>
      <c r="BF75" s="104"/>
      <c r="BG75" s="104"/>
      <c r="BH75" s="112"/>
      <c r="BI75" s="104"/>
      <c r="BJ75" s="106"/>
      <c r="BK75" s="104"/>
      <c r="BL75" s="106"/>
      <c r="BM75" s="104"/>
      <c r="BN75" s="104"/>
      <c r="BO75" s="112"/>
      <c r="BP75" s="112"/>
      <c r="BQ75" s="112"/>
      <c r="BR75" s="283" t="e">
        <f>COUNTIF(BK75:BK84,"1")/COUNTIF(BI75:BI84,"1")</f>
        <v>#DIV/0!</v>
      </c>
      <c r="BS75" s="150"/>
      <c r="BT75" s="149"/>
      <c r="BU75" s="162"/>
    </row>
    <row r="76" spans="1:73" x14ac:dyDescent="0.25">
      <c r="A76" s="156">
        <f>A75+1</f>
        <v>2</v>
      </c>
      <c r="B76" s="291"/>
      <c r="C76" s="66"/>
      <c r="D76" s="66"/>
      <c r="E76" s="18"/>
      <c r="F76" s="108"/>
      <c r="G76" s="66"/>
      <c r="H76" s="66"/>
      <c r="I76" s="108"/>
      <c r="J76" s="66"/>
      <c r="K76" s="85"/>
      <c r="L76" s="110"/>
      <c r="M76" s="109"/>
      <c r="N76" s="110"/>
      <c r="O76" s="111"/>
      <c r="P76" s="110"/>
      <c r="Q76" s="111"/>
      <c r="R76" s="110"/>
      <c r="S76" s="111"/>
      <c r="T76" s="111"/>
      <c r="U76" s="111"/>
      <c r="V76" s="134"/>
      <c r="W76" s="111"/>
      <c r="X76" s="85"/>
      <c r="Y76" s="85"/>
      <c r="Z76" s="135"/>
      <c r="AA76" s="66"/>
      <c r="AB76" s="135"/>
      <c r="AC76" s="135"/>
      <c r="AD76" s="86" t="str">
        <f t="shared" ref="AD76:AD84" si="29">TEXT(AC76-Z76, "d:hh:mm")</f>
        <v>0:00:00</v>
      </c>
      <c r="AE76" s="135"/>
      <c r="AF76" s="112"/>
      <c r="AG76" s="135"/>
      <c r="AH76" s="86" t="str">
        <f t="shared" ref="AH76:AH84" si="30">TEXT(AG76-AE76, "d:hh:mm")</f>
        <v>0:00:00</v>
      </c>
      <c r="AI76" s="112"/>
      <c r="AJ76" s="112"/>
      <c r="AK76" s="112"/>
      <c r="AL76" s="112"/>
      <c r="AM76" s="112"/>
      <c r="AN76" s="135"/>
      <c r="AO76" s="135"/>
      <c r="AP76" s="135"/>
      <c r="AQ76" s="66"/>
      <c r="AR76" s="135"/>
      <c r="AS76" s="135"/>
      <c r="AT76" s="113"/>
      <c r="AU76" s="113"/>
      <c r="AV76" s="113"/>
      <c r="AW76" s="112"/>
      <c r="AX76" s="320"/>
      <c r="AY76" s="108"/>
      <c r="AZ76" s="136">
        <f t="shared" si="28"/>
        <v>0</v>
      </c>
      <c r="BA76" s="112"/>
      <c r="BB76" s="112"/>
      <c r="BC76" s="112"/>
      <c r="BD76" s="112"/>
      <c r="BE76" s="112"/>
      <c r="BF76" s="112"/>
      <c r="BG76" s="112"/>
      <c r="BH76" s="112"/>
      <c r="BI76" s="112"/>
      <c r="BJ76" s="114"/>
      <c r="BK76" s="112"/>
      <c r="BL76" s="114"/>
      <c r="BM76" s="112"/>
      <c r="BN76" s="112"/>
      <c r="BO76" s="112"/>
      <c r="BP76" s="112"/>
      <c r="BQ76" s="112"/>
      <c r="BR76" s="283"/>
      <c r="BS76" s="115"/>
      <c r="BT76" s="107"/>
      <c r="BU76" s="157"/>
    </row>
    <row r="77" spans="1:73" x14ac:dyDescent="0.25">
      <c r="A77" s="156">
        <f t="shared" ref="A77:A84" si="31">A76+1</f>
        <v>3</v>
      </c>
      <c r="B77" s="291"/>
      <c r="C77" s="66"/>
      <c r="D77" s="66"/>
      <c r="E77" s="18"/>
      <c r="F77" s="108"/>
      <c r="G77" s="66"/>
      <c r="H77" s="66"/>
      <c r="I77" s="108"/>
      <c r="J77" s="66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134"/>
      <c r="W77" s="85"/>
      <c r="X77" s="85"/>
      <c r="Y77" s="85"/>
      <c r="Z77" s="135"/>
      <c r="AA77" s="66"/>
      <c r="AB77" s="135"/>
      <c r="AC77" s="135"/>
      <c r="AD77" s="86" t="str">
        <f t="shared" si="29"/>
        <v>0:00:00</v>
      </c>
      <c r="AE77" s="135"/>
      <c r="AF77" s="112"/>
      <c r="AG77" s="135"/>
      <c r="AH77" s="86" t="str">
        <f t="shared" si="30"/>
        <v>0:00:00</v>
      </c>
      <c r="AI77" s="112"/>
      <c r="AJ77" s="112"/>
      <c r="AK77" s="112"/>
      <c r="AL77" s="112"/>
      <c r="AM77" s="112"/>
      <c r="AN77" s="135"/>
      <c r="AO77" s="135"/>
      <c r="AP77" s="135"/>
      <c r="AQ77" s="66"/>
      <c r="AR77" s="135"/>
      <c r="AS77" s="135"/>
      <c r="AT77" s="112"/>
      <c r="AU77" s="113"/>
      <c r="AV77" s="113"/>
      <c r="AW77" s="112"/>
      <c r="AX77" s="320"/>
      <c r="AY77" s="108"/>
      <c r="AZ77" s="136">
        <f t="shared" si="28"/>
        <v>0</v>
      </c>
      <c r="BA77" s="112"/>
      <c r="BB77" s="112"/>
      <c r="BC77" s="112"/>
      <c r="BD77" s="112"/>
      <c r="BE77" s="112"/>
      <c r="BF77" s="112"/>
      <c r="BG77" s="112"/>
      <c r="BH77" s="112"/>
      <c r="BI77" s="112"/>
      <c r="BJ77" s="114"/>
      <c r="BK77" s="112"/>
      <c r="BL77" s="114"/>
      <c r="BM77" s="112"/>
      <c r="BN77" s="112"/>
      <c r="BO77" s="112"/>
      <c r="BP77" s="112"/>
      <c r="BQ77" s="112"/>
      <c r="BR77" s="283"/>
      <c r="BS77" s="112"/>
      <c r="BT77" s="107"/>
      <c r="BU77" s="157"/>
    </row>
    <row r="78" spans="1:73" x14ac:dyDescent="0.25">
      <c r="A78" s="156">
        <f t="shared" si="31"/>
        <v>4</v>
      </c>
      <c r="B78" s="291"/>
      <c r="C78" s="66"/>
      <c r="D78" s="66"/>
      <c r="E78" s="18"/>
      <c r="F78" s="108"/>
      <c r="G78" s="66"/>
      <c r="H78" s="66"/>
      <c r="I78" s="108"/>
      <c r="J78" s="66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134"/>
      <c r="W78" s="85"/>
      <c r="X78" s="85"/>
      <c r="Y78" s="85"/>
      <c r="Z78" s="135"/>
      <c r="AA78" s="66"/>
      <c r="AB78" s="135"/>
      <c r="AC78" s="135"/>
      <c r="AD78" s="86" t="str">
        <f t="shared" si="29"/>
        <v>0:00:00</v>
      </c>
      <c r="AE78" s="135"/>
      <c r="AF78" s="112"/>
      <c r="AG78" s="135"/>
      <c r="AH78" s="86" t="str">
        <f t="shared" si="30"/>
        <v>0:00:00</v>
      </c>
      <c r="AI78" s="112"/>
      <c r="AJ78" s="112"/>
      <c r="AK78" s="112"/>
      <c r="AL78" s="112"/>
      <c r="AM78" s="112"/>
      <c r="AN78" s="135"/>
      <c r="AO78" s="135"/>
      <c r="AP78" s="135"/>
      <c r="AQ78" s="66"/>
      <c r="AR78" s="135"/>
      <c r="AS78" s="135"/>
      <c r="AT78" s="112"/>
      <c r="AU78" s="112"/>
      <c r="AV78" s="112"/>
      <c r="AW78" s="112"/>
      <c r="AX78" s="320"/>
      <c r="AY78" s="108"/>
      <c r="AZ78" s="136">
        <f t="shared" si="28"/>
        <v>0</v>
      </c>
      <c r="BA78" s="112"/>
      <c r="BB78" s="112"/>
      <c r="BC78" s="112"/>
      <c r="BD78" s="112"/>
      <c r="BE78" s="112"/>
      <c r="BF78" s="112"/>
      <c r="BG78" s="112"/>
      <c r="BH78" s="112"/>
      <c r="BI78" s="112"/>
      <c r="BJ78" s="114"/>
      <c r="BK78" s="112"/>
      <c r="BL78" s="114"/>
      <c r="BM78" s="112"/>
      <c r="BN78" s="112"/>
      <c r="BO78" s="112"/>
      <c r="BP78" s="112"/>
      <c r="BQ78" s="112"/>
      <c r="BR78" s="283"/>
      <c r="BS78" s="112"/>
      <c r="BT78" s="107"/>
      <c r="BU78" s="157"/>
    </row>
    <row r="79" spans="1:73" x14ac:dyDescent="0.25">
      <c r="A79" s="156">
        <f t="shared" si="31"/>
        <v>5</v>
      </c>
      <c r="B79" s="291"/>
      <c r="C79" s="66"/>
      <c r="D79" s="66"/>
      <c r="E79" s="18"/>
      <c r="F79" s="108"/>
      <c r="G79" s="66"/>
      <c r="H79" s="66"/>
      <c r="I79" s="108"/>
      <c r="J79" s="66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134"/>
      <c r="W79" s="85"/>
      <c r="X79" s="85"/>
      <c r="Y79" s="85"/>
      <c r="Z79" s="135"/>
      <c r="AA79" s="66"/>
      <c r="AB79" s="135"/>
      <c r="AC79" s="135"/>
      <c r="AD79" s="86" t="str">
        <f t="shared" si="29"/>
        <v>0:00:00</v>
      </c>
      <c r="AE79" s="135"/>
      <c r="AF79" s="112"/>
      <c r="AG79" s="135"/>
      <c r="AH79" s="86" t="str">
        <f t="shared" si="30"/>
        <v>0:00:00</v>
      </c>
      <c r="AI79" s="112"/>
      <c r="AJ79" s="112"/>
      <c r="AK79" s="112"/>
      <c r="AL79" s="112"/>
      <c r="AM79" s="112"/>
      <c r="AN79" s="135"/>
      <c r="AO79" s="135"/>
      <c r="AP79" s="135"/>
      <c r="AQ79" s="66"/>
      <c r="AR79" s="135"/>
      <c r="AS79" s="135"/>
      <c r="AT79" s="113"/>
      <c r="AU79" s="113"/>
      <c r="AV79" s="113"/>
      <c r="AW79" s="112"/>
      <c r="AX79" s="320"/>
      <c r="AY79" s="108"/>
      <c r="AZ79" s="136">
        <f t="shared" si="28"/>
        <v>0</v>
      </c>
      <c r="BA79" s="112"/>
      <c r="BB79" s="112"/>
      <c r="BC79" s="112"/>
      <c r="BD79" s="112"/>
      <c r="BE79" s="112"/>
      <c r="BF79" s="112"/>
      <c r="BG79" s="112"/>
      <c r="BH79" s="112"/>
      <c r="BI79" s="112"/>
      <c r="BJ79" s="114"/>
      <c r="BK79" s="112"/>
      <c r="BL79" s="114"/>
      <c r="BM79" s="112"/>
      <c r="BN79" s="112"/>
      <c r="BO79" s="112"/>
      <c r="BP79" s="112"/>
      <c r="BQ79" s="112"/>
      <c r="BR79" s="283"/>
      <c r="BS79" s="112"/>
      <c r="BT79" s="107"/>
      <c r="BU79" s="157"/>
    </row>
    <row r="80" spans="1:73" x14ac:dyDescent="0.25">
      <c r="A80" s="156">
        <f t="shared" si="31"/>
        <v>6</v>
      </c>
      <c r="B80" s="291"/>
      <c r="C80" s="66"/>
      <c r="D80" s="66"/>
      <c r="E80" s="18"/>
      <c r="F80" s="108"/>
      <c r="G80" s="66"/>
      <c r="H80" s="66"/>
      <c r="I80" s="108"/>
      <c r="J80" s="66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134"/>
      <c r="W80" s="85"/>
      <c r="X80" s="85"/>
      <c r="Y80" s="85"/>
      <c r="Z80" s="135"/>
      <c r="AA80" s="66"/>
      <c r="AB80" s="135"/>
      <c r="AC80" s="135"/>
      <c r="AD80" s="86" t="str">
        <f t="shared" si="29"/>
        <v>0:00:00</v>
      </c>
      <c r="AE80" s="135"/>
      <c r="AF80" s="112"/>
      <c r="AG80" s="135"/>
      <c r="AH80" s="86" t="str">
        <f t="shared" si="30"/>
        <v>0:00:00</v>
      </c>
      <c r="AI80" s="112"/>
      <c r="AJ80" s="112"/>
      <c r="AK80" s="112"/>
      <c r="AL80" s="112"/>
      <c r="AM80" s="112"/>
      <c r="AN80" s="135"/>
      <c r="AO80" s="135"/>
      <c r="AP80" s="135"/>
      <c r="AQ80" s="66"/>
      <c r="AR80" s="135"/>
      <c r="AS80" s="135"/>
      <c r="AT80" s="113"/>
      <c r="AU80" s="113"/>
      <c r="AV80" s="113"/>
      <c r="AW80" s="112"/>
      <c r="AX80" s="320"/>
      <c r="AY80" s="108"/>
      <c r="AZ80" s="136">
        <f t="shared" si="28"/>
        <v>0</v>
      </c>
      <c r="BA80" s="112"/>
      <c r="BB80" s="112"/>
      <c r="BC80" s="112"/>
      <c r="BD80" s="112"/>
      <c r="BE80" s="112"/>
      <c r="BF80" s="112"/>
      <c r="BG80" s="112"/>
      <c r="BH80" s="112"/>
      <c r="BI80" s="112"/>
      <c r="BJ80" s="114"/>
      <c r="BK80" s="112"/>
      <c r="BL80" s="114"/>
      <c r="BM80" s="112"/>
      <c r="BN80" s="112"/>
      <c r="BO80" s="112"/>
      <c r="BP80" s="112"/>
      <c r="BQ80" s="112"/>
      <c r="BR80" s="283"/>
      <c r="BS80" s="112"/>
      <c r="BT80" s="107"/>
      <c r="BU80" s="157"/>
    </row>
    <row r="81" spans="1:73" x14ac:dyDescent="0.25">
      <c r="A81" s="156">
        <f t="shared" si="31"/>
        <v>7</v>
      </c>
      <c r="B81" s="291"/>
      <c r="C81" s="66"/>
      <c r="D81" s="66"/>
      <c r="E81" s="18"/>
      <c r="F81" s="108"/>
      <c r="G81" s="66"/>
      <c r="H81" s="66"/>
      <c r="I81" s="108"/>
      <c r="J81" s="66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134"/>
      <c r="W81" s="85"/>
      <c r="X81" s="85"/>
      <c r="Y81" s="85"/>
      <c r="Z81" s="135"/>
      <c r="AA81" s="66"/>
      <c r="AB81" s="135"/>
      <c r="AC81" s="135"/>
      <c r="AD81" s="86" t="str">
        <f t="shared" si="29"/>
        <v>0:00:00</v>
      </c>
      <c r="AE81" s="135"/>
      <c r="AF81" s="112"/>
      <c r="AG81" s="135"/>
      <c r="AH81" s="86" t="str">
        <f t="shared" si="30"/>
        <v>0:00:00</v>
      </c>
      <c r="AI81" s="112"/>
      <c r="AJ81" s="112"/>
      <c r="AK81" s="112"/>
      <c r="AL81" s="112"/>
      <c r="AM81" s="112"/>
      <c r="AN81" s="135"/>
      <c r="AO81" s="135"/>
      <c r="AP81" s="135"/>
      <c r="AQ81" s="66"/>
      <c r="AR81" s="135"/>
      <c r="AS81" s="135"/>
      <c r="AT81" s="113"/>
      <c r="AU81" s="113"/>
      <c r="AV81" s="113"/>
      <c r="AW81" s="112"/>
      <c r="AX81" s="320"/>
      <c r="AY81" s="108"/>
      <c r="AZ81" s="136">
        <f t="shared" si="28"/>
        <v>0</v>
      </c>
      <c r="BA81" s="112"/>
      <c r="BB81" s="115"/>
      <c r="BC81" s="112"/>
      <c r="BD81" s="112"/>
      <c r="BE81" s="112"/>
      <c r="BF81" s="112"/>
      <c r="BG81" s="112"/>
      <c r="BH81" s="112"/>
      <c r="BI81" s="112"/>
      <c r="BJ81" s="114"/>
      <c r="BK81" s="112"/>
      <c r="BL81" s="114"/>
      <c r="BM81" s="112"/>
      <c r="BN81" s="112"/>
      <c r="BO81" s="112"/>
      <c r="BP81" s="112"/>
      <c r="BQ81" s="112"/>
      <c r="BR81" s="283"/>
      <c r="BS81" s="112"/>
      <c r="BT81" s="107"/>
      <c r="BU81" s="157"/>
    </row>
    <row r="82" spans="1:73" x14ac:dyDescent="0.25">
      <c r="A82" s="156">
        <f t="shared" si="31"/>
        <v>8</v>
      </c>
      <c r="B82" s="291"/>
      <c r="C82" s="66"/>
      <c r="D82" s="66"/>
      <c r="E82" s="18"/>
      <c r="F82" s="108"/>
      <c r="G82" s="66"/>
      <c r="H82" s="66"/>
      <c r="I82" s="108"/>
      <c r="J82" s="66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134"/>
      <c r="W82" s="85"/>
      <c r="X82" s="85"/>
      <c r="Y82" s="85"/>
      <c r="Z82" s="135"/>
      <c r="AA82" s="66"/>
      <c r="AB82" s="135"/>
      <c r="AC82" s="135"/>
      <c r="AD82" s="86" t="str">
        <f t="shared" si="29"/>
        <v>0:00:00</v>
      </c>
      <c r="AE82" s="135"/>
      <c r="AF82" s="112"/>
      <c r="AG82" s="135"/>
      <c r="AH82" s="86" t="str">
        <f t="shared" si="30"/>
        <v>0:00:00</v>
      </c>
      <c r="AI82" s="112"/>
      <c r="AJ82" s="112"/>
      <c r="AK82" s="112"/>
      <c r="AL82" s="112"/>
      <c r="AM82" s="112"/>
      <c r="AN82" s="135"/>
      <c r="AO82" s="135"/>
      <c r="AP82" s="135"/>
      <c r="AQ82" s="66"/>
      <c r="AR82" s="135"/>
      <c r="AS82" s="135"/>
      <c r="AT82" s="113"/>
      <c r="AU82" s="113"/>
      <c r="AV82" s="113"/>
      <c r="AW82" s="112"/>
      <c r="AX82" s="320"/>
      <c r="AY82" s="108"/>
      <c r="AZ82" s="136">
        <f t="shared" si="28"/>
        <v>0</v>
      </c>
      <c r="BA82" s="112"/>
      <c r="BB82" s="115"/>
      <c r="BC82" s="112"/>
      <c r="BD82" s="112"/>
      <c r="BE82" s="112"/>
      <c r="BF82" s="112"/>
      <c r="BG82" s="112"/>
      <c r="BH82" s="112"/>
      <c r="BI82" s="112"/>
      <c r="BJ82" s="114"/>
      <c r="BK82" s="112"/>
      <c r="BL82" s="114"/>
      <c r="BM82" s="112"/>
      <c r="BN82" s="112"/>
      <c r="BO82" s="112"/>
      <c r="BP82" s="112"/>
      <c r="BQ82" s="112"/>
      <c r="BR82" s="283"/>
      <c r="BS82" s="112"/>
      <c r="BT82" s="107"/>
      <c r="BU82" s="157"/>
    </row>
    <row r="83" spans="1:73" x14ac:dyDescent="0.25">
      <c r="A83" s="156">
        <f t="shared" si="31"/>
        <v>9</v>
      </c>
      <c r="B83" s="291"/>
      <c r="C83" s="66"/>
      <c r="D83" s="66"/>
      <c r="E83" s="18"/>
      <c r="F83" s="108"/>
      <c r="G83" s="66"/>
      <c r="H83" s="66"/>
      <c r="I83" s="108"/>
      <c r="J83" s="66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134"/>
      <c r="W83" s="85"/>
      <c r="X83" s="85"/>
      <c r="Y83" s="85"/>
      <c r="Z83" s="135"/>
      <c r="AA83" s="66"/>
      <c r="AB83" s="135"/>
      <c r="AC83" s="135"/>
      <c r="AD83" s="86" t="str">
        <f t="shared" si="29"/>
        <v>0:00:00</v>
      </c>
      <c r="AE83" s="135"/>
      <c r="AF83" s="112"/>
      <c r="AG83" s="135"/>
      <c r="AH83" s="86" t="str">
        <f t="shared" si="30"/>
        <v>0:00:00</v>
      </c>
      <c r="AI83" s="112"/>
      <c r="AJ83" s="112"/>
      <c r="AK83" s="112"/>
      <c r="AL83" s="112"/>
      <c r="AM83" s="112"/>
      <c r="AN83" s="135"/>
      <c r="AO83" s="135"/>
      <c r="AP83" s="135"/>
      <c r="AQ83" s="66"/>
      <c r="AR83" s="135"/>
      <c r="AS83" s="135"/>
      <c r="AT83" s="113"/>
      <c r="AU83" s="113"/>
      <c r="AV83" s="113"/>
      <c r="AW83" s="112"/>
      <c r="AX83" s="320"/>
      <c r="AY83" s="108"/>
      <c r="AZ83" s="136">
        <f t="shared" si="28"/>
        <v>0</v>
      </c>
      <c r="BA83" s="112"/>
      <c r="BB83" s="115"/>
      <c r="BC83" s="112"/>
      <c r="BD83" s="112"/>
      <c r="BE83" s="112"/>
      <c r="BF83" s="112"/>
      <c r="BG83" s="112"/>
      <c r="BH83" s="112"/>
      <c r="BI83" s="112"/>
      <c r="BJ83" s="114"/>
      <c r="BK83" s="112"/>
      <c r="BL83" s="114"/>
      <c r="BM83" s="112"/>
      <c r="BN83" s="112"/>
      <c r="BO83" s="112"/>
      <c r="BP83" s="112"/>
      <c r="BQ83" s="112"/>
      <c r="BR83" s="283"/>
      <c r="BS83" s="112"/>
      <c r="BT83" s="107"/>
      <c r="BU83" s="157"/>
    </row>
    <row r="84" spans="1:73" ht="19.5" thickBot="1" x14ac:dyDescent="0.3">
      <c r="A84" s="158">
        <f t="shared" si="31"/>
        <v>10</v>
      </c>
      <c r="B84" s="292"/>
      <c r="C84" s="88"/>
      <c r="D84" s="88"/>
      <c r="E84" s="19"/>
      <c r="F84" s="116"/>
      <c r="G84" s="88"/>
      <c r="H84" s="88"/>
      <c r="I84" s="116"/>
      <c r="J84" s="88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37"/>
      <c r="W84" s="117"/>
      <c r="X84" s="117"/>
      <c r="Y84" s="117"/>
      <c r="Z84" s="138"/>
      <c r="AA84" s="88"/>
      <c r="AB84" s="138"/>
      <c r="AC84" s="138"/>
      <c r="AD84" s="87" t="str">
        <f t="shared" si="29"/>
        <v>0:00:00</v>
      </c>
      <c r="AE84" s="138"/>
      <c r="AF84" s="118"/>
      <c r="AG84" s="138"/>
      <c r="AH84" s="87" t="str">
        <f t="shared" si="30"/>
        <v>0:00:00</v>
      </c>
      <c r="AI84" s="118"/>
      <c r="AJ84" s="118"/>
      <c r="AK84" s="118"/>
      <c r="AL84" s="118"/>
      <c r="AM84" s="118"/>
      <c r="AN84" s="138"/>
      <c r="AO84" s="138"/>
      <c r="AP84" s="138"/>
      <c r="AQ84" s="88"/>
      <c r="AR84" s="138"/>
      <c r="AS84" s="138"/>
      <c r="AT84" s="119"/>
      <c r="AU84" s="119"/>
      <c r="AV84" s="119"/>
      <c r="AW84" s="118"/>
      <c r="AX84" s="321"/>
      <c r="AY84" s="116"/>
      <c r="AZ84" s="139">
        <f t="shared" si="28"/>
        <v>0</v>
      </c>
      <c r="BA84" s="118"/>
      <c r="BB84" s="120"/>
      <c r="BC84" s="118"/>
      <c r="BD84" s="118"/>
      <c r="BE84" s="118"/>
      <c r="BF84" s="118"/>
      <c r="BG84" s="118"/>
      <c r="BH84" s="118"/>
      <c r="BI84" s="118"/>
      <c r="BJ84" s="121"/>
      <c r="BK84" s="118"/>
      <c r="BL84" s="121"/>
      <c r="BM84" s="118"/>
      <c r="BN84" s="118"/>
      <c r="BO84" s="118"/>
      <c r="BP84" s="118"/>
      <c r="BQ84" s="118"/>
      <c r="BR84" s="284"/>
      <c r="BS84" s="118"/>
      <c r="BT84" s="122"/>
      <c r="BU84" s="159"/>
    </row>
    <row r="85" spans="1:73" ht="19.5" customHeight="1" thickBot="1" x14ac:dyDescent="0.3">
      <c r="A85" s="307" t="s">
        <v>277</v>
      </c>
      <c r="B85" s="308"/>
      <c r="C85" s="308"/>
      <c r="D85" s="308"/>
      <c r="E85" s="308"/>
      <c r="F85" s="308"/>
      <c r="G85" s="308"/>
      <c r="H85" s="308"/>
      <c r="I85" s="308"/>
      <c r="J85" s="308"/>
      <c r="K85" s="308"/>
      <c r="L85" s="91">
        <f t="shared" ref="L85:X85" si="32">COUNTA(L75:L84)</f>
        <v>0</v>
      </c>
      <c r="M85" s="92">
        <f t="shared" si="32"/>
        <v>0</v>
      </c>
      <c r="N85" s="91">
        <f t="shared" si="32"/>
        <v>0</v>
      </c>
      <c r="O85" s="92">
        <f t="shared" si="32"/>
        <v>0</v>
      </c>
      <c r="P85" s="91">
        <f t="shared" si="32"/>
        <v>0</v>
      </c>
      <c r="Q85" s="92">
        <f t="shared" si="32"/>
        <v>0</v>
      </c>
      <c r="R85" s="91">
        <f t="shared" si="32"/>
        <v>0</v>
      </c>
      <c r="S85" s="92">
        <f t="shared" si="32"/>
        <v>0</v>
      </c>
      <c r="T85" s="92">
        <f t="shared" si="32"/>
        <v>0</v>
      </c>
      <c r="U85" s="92">
        <f t="shared" si="32"/>
        <v>0</v>
      </c>
      <c r="V85" s="92">
        <f t="shared" si="32"/>
        <v>0</v>
      </c>
      <c r="W85" s="92">
        <f t="shared" si="32"/>
        <v>0</v>
      </c>
      <c r="X85" s="93">
        <f t="shared" si="32"/>
        <v>0</v>
      </c>
      <c r="Y85" s="94"/>
      <c r="Z85" s="94"/>
      <c r="AA85" s="94"/>
      <c r="AB85" s="94"/>
      <c r="AC85" s="94"/>
      <c r="AD85" s="123" t="e">
        <f>COUNTIF(AD75:AD84, "=&lt;1:00:00")/COUNTA(Z75:Z84)</f>
        <v>#DIV/0!</v>
      </c>
      <c r="AE85" s="94"/>
      <c r="AF85" s="94"/>
      <c r="AG85" s="94"/>
      <c r="AH85" s="123" t="e">
        <f>COUNTIF(AH75:AH84, "=&lt;0:12:00")/COUNTA(AE75:AE84)</f>
        <v>#DIV/0!</v>
      </c>
      <c r="AI85" s="92">
        <f>SUM(AI75:AI84)</f>
        <v>0</v>
      </c>
      <c r="AJ85" s="92">
        <f>SUM(AJ75:AJ84)</f>
        <v>0</v>
      </c>
      <c r="AK85" s="92">
        <f>SUM(AK75:AK84)</f>
        <v>0</v>
      </c>
      <c r="AL85" s="92">
        <f>SUM(AL75:AL84)</f>
        <v>0</v>
      </c>
      <c r="AM85" s="92">
        <f>SUM(AM75:AM84)</f>
        <v>0</v>
      </c>
      <c r="AN85" s="68"/>
      <c r="AO85" s="69"/>
      <c r="AP85" s="69"/>
      <c r="AQ85" s="69"/>
      <c r="AR85" s="69"/>
      <c r="AS85" s="84">
        <f>COUNTA(AS75:AS84)</f>
        <v>0</v>
      </c>
      <c r="AT85" s="96"/>
      <c r="AU85" s="70"/>
      <c r="AV85" s="70"/>
      <c r="AW85" s="129">
        <f>SUM(AW75:AW84)</f>
        <v>0</v>
      </c>
      <c r="AX85" s="123" t="e">
        <f>COUNTA((AS75:AS84))/((COUNTA(AS75:AS84)+COUNTIF(AW75:AW84,"0")))</f>
        <v>#DIV/0!</v>
      </c>
      <c r="AY85" s="94"/>
      <c r="AZ85" s="95"/>
      <c r="BA85" s="131">
        <f>SUM(BA75:BA84)</f>
        <v>0</v>
      </c>
      <c r="BB85" s="70"/>
      <c r="BC85" s="92">
        <f>SUM(BC75:BC84)</f>
        <v>0</v>
      </c>
      <c r="BD85" s="92">
        <f t="shared" ref="BD85:BI85" si="33">SUM(BD75:BD84)</f>
        <v>0</v>
      </c>
      <c r="BE85" s="92">
        <f t="shared" si="33"/>
        <v>0</v>
      </c>
      <c r="BF85" s="92">
        <f t="shared" si="33"/>
        <v>0</v>
      </c>
      <c r="BG85" s="92">
        <f t="shared" si="33"/>
        <v>0</v>
      </c>
      <c r="BH85" s="96"/>
      <c r="BI85" s="92">
        <f t="shared" si="33"/>
        <v>0</v>
      </c>
      <c r="BJ85" s="96"/>
      <c r="BK85" s="92">
        <f t="shared" ref="BK85" si="34">SUM(BK75:BK84)</f>
        <v>0</v>
      </c>
      <c r="BL85" s="96"/>
      <c r="BM85" s="96"/>
      <c r="BN85" s="92">
        <f t="shared" ref="BN85" si="35">SUM(BN75:BN84)</f>
        <v>0</v>
      </c>
      <c r="BO85" s="92">
        <f>SUM(BO75:BO84)</f>
        <v>0</v>
      </c>
      <c r="BP85" s="96"/>
      <c r="BQ85" s="92">
        <f t="shared" ref="BQ85" si="36">SUM(BQ75:BQ84)</f>
        <v>0</v>
      </c>
      <c r="BR85" s="132" t="e">
        <f>COUNTIF(BK75:BK84,"1")/COUNTIF(BI75:BI84,"1")</f>
        <v>#DIV/0!</v>
      </c>
      <c r="BS85" s="97"/>
      <c r="BT85" s="97"/>
      <c r="BU85" s="140"/>
    </row>
    <row r="86" spans="1:73" x14ac:dyDescent="0.25">
      <c r="A86" s="273"/>
      <c r="B86" s="306" t="s">
        <v>221</v>
      </c>
      <c r="C86" s="306"/>
      <c r="D86" s="306"/>
      <c r="E86" s="306"/>
      <c r="F86" s="306"/>
      <c r="G86" s="306"/>
      <c r="H86" s="306"/>
      <c r="I86" s="277">
        <f>SUM(L85:X85)</f>
        <v>0</v>
      </c>
      <c r="J86" s="277"/>
      <c r="K86" s="277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130"/>
      <c r="BT86" s="130"/>
      <c r="BU86" s="160"/>
    </row>
    <row r="87" spans="1:73" x14ac:dyDescent="0.25">
      <c r="A87" s="274"/>
      <c r="B87" s="282" t="s">
        <v>230</v>
      </c>
      <c r="C87" s="282"/>
      <c r="D87" s="282"/>
      <c r="E87" s="282"/>
      <c r="F87" s="282"/>
      <c r="G87" s="282"/>
      <c r="H87" s="282"/>
      <c r="I87" s="278">
        <f>AS85</f>
        <v>0</v>
      </c>
      <c r="J87" s="278"/>
      <c r="K87" s="278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130"/>
      <c r="BT87" s="130"/>
      <c r="BU87" s="160"/>
    </row>
    <row r="88" spans="1:73" x14ac:dyDescent="0.25">
      <c r="A88" s="274"/>
      <c r="B88" s="282" t="s">
        <v>274</v>
      </c>
      <c r="C88" s="282"/>
      <c r="D88" s="282"/>
      <c r="E88" s="282"/>
      <c r="F88" s="282"/>
      <c r="G88" s="282"/>
      <c r="H88" s="282"/>
      <c r="I88" s="278"/>
      <c r="J88" s="278"/>
      <c r="K88" s="278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130"/>
      <c r="BT88" s="130"/>
      <c r="BU88" s="160"/>
    </row>
    <row r="89" spans="1:73" x14ac:dyDescent="0.25">
      <c r="A89" s="274"/>
      <c r="B89" s="282" t="s">
        <v>273</v>
      </c>
      <c r="C89" s="282"/>
      <c r="D89" s="282"/>
      <c r="E89" s="282"/>
      <c r="F89" s="282"/>
      <c r="G89" s="282"/>
      <c r="H89" s="282"/>
      <c r="I89" s="278"/>
      <c r="J89" s="278"/>
      <c r="K89" s="278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130"/>
      <c r="BT89" s="130"/>
      <c r="BU89" s="160"/>
    </row>
    <row r="90" spans="1:73" ht="19.5" thickBot="1" x14ac:dyDescent="0.3">
      <c r="A90" s="275"/>
      <c r="B90" s="297" t="s">
        <v>231</v>
      </c>
      <c r="C90" s="297"/>
      <c r="D90" s="297"/>
      <c r="E90" s="297"/>
      <c r="F90" s="297"/>
      <c r="G90" s="297"/>
      <c r="H90" s="297"/>
      <c r="I90" s="315" t="e">
        <f>I88/COUNTA(I75:I84)</f>
        <v>#DIV/0!</v>
      </c>
      <c r="J90" s="316"/>
      <c r="K90" s="316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130"/>
      <c r="BT90" s="130"/>
      <c r="BU90" s="160"/>
    </row>
    <row r="91" spans="1:73" x14ac:dyDescent="0.25">
      <c r="A91" s="156">
        <v>1</v>
      </c>
      <c r="B91" s="291" t="s">
        <v>247</v>
      </c>
      <c r="C91" s="66"/>
      <c r="D91" s="66"/>
      <c r="E91" s="18"/>
      <c r="F91" s="108"/>
      <c r="G91" s="66"/>
      <c r="H91" s="66"/>
      <c r="I91" s="108"/>
      <c r="J91" s="66"/>
      <c r="K91" s="85"/>
      <c r="L91" s="110"/>
      <c r="M91" s="109"/>
      <c r="N91" s="110"/>
      <c r="O91" s="133"/>
      <c r="P91" s="110"/>
      <c r="Q91" s="111"/>
      <c r="R91" s="110"/>
      <c r="S91" s="111"/>
      <c r="T91" s="111"/>
      <c r="U91" s="111"/>
      <c r="V91" s="134"/>
      <c r="W91" s="111"/>
      <c r="X91" s="85"/>
      <c r="Y91" s="85"/>
      <c r="Z91" s="135"/>
      <c r="AA91" s="66"/>
      <c r="AB91" s="135"/>
      <c r="AC91" s="135"/>
      <c r="AD91" s="86" t="str">
        <f>TEXT(AC91-Z91, "d:hh:mm")</f>
        <v>0:00:00</v>
      </c>
      <c r="AE91" s="135"/>
      <c r="AF91" s="112"/>
      <c r="AG91" s="135"/>
      <c r="AH91" s="86" t="str">
        <f>TEXT(AG91-AE91, "d:hh:mm")</f>
        <v>0:00:00</v>
      </c>
      <c r="AI91" s="112"/>
      <c r="AJ91" s="112"/>
      <c r="AK91" s="112"/>
      <c r="AL91" s="112"/>
      <c r="AM91" s="112"/>
      <c r="AN91" s="135"/>
      <c r="AO91" s="135"/>
      <c r="AP91" s="135"/>
      <c r="AQ91" s="66"/>
      <c r="AR91" s="135"/>
      <c r="AS91" s="135"/>
      <c r="AT91" s="113"/>
      <c r="AU91" s="113"/>
      <c r="AV91" s="113"/>
      <c r="AW91" s="112"/>
      <c r="AX91" s="320" t="e">
        <f>COUNTA((AS91:AS100))/((COUNTA(AS91:AS100)+COUNTA(AT91:AT100)))</f>
        <v>#DIV/0!</v>
      </c>
      <c r="AY91" s="108"/>
      <c r="AZ91" s="136">
        <f t="shared" ref="AZ91:AZ100" si="37">AY91-AA91</f>
        <v>0</v>
      </c>
      <c r="BA91" s="112"/>
      <c r="BB91" s="112"/>
      <c r="BC91" s="112"/>
      <c r="BD91" s="112"/>
      <c r="BE91" s="112"/>
      <c r="BF91" s="112"/>
      <c r="BG91" s="112"/>
      <c r="BH91" s="112"/>
      <c r="BI91" s="112"/>
      <c r="BJ91" s="114"/>
      <c r="BK91" s="112"/>
      <c r="BL91" s="114"/>
      <c r="BM91" s="112"/>
      <c r="BN91" s="112"/>
      <c r="BO91" s="112"/>
      <c r="BP91" s="112"/>
      <c r="BQ91" s="112"/>
      <c r="BR91" s="283" t="e">
        <f>COUNTIF(BK91:BK100,"1")/COUNTIF(BI91:BI100,"1")</f>
        <v>#DIV/0!</v>
      </c>
      <c r="BS91" s="115"/>
      <c r="BT91" s="107"/>
      <c r="BU91" s="157"/>
    </row>
    <row r="92" spans="1:73" x14ac:dyDescent="0.25">
      <c r="A92" s="156">
        <f>A91+1</f>
        <v>2</v>
      </c>
      <c r="B92" s="291"/>
      <c r="C92" s="66"/>
      <c r="D92" s="66"/>
      <c r="E92" s="18"/>
      <c r="F92" s="108"/>
      <c r="G92" s="66"/>
      <c r="H92" s="66"/>
      <c r="I92" s="108"/>
      <c r="J92" s="66"/>
      <c r="K92" s="85"/>
      <c r="L92" s="110"/>
      <c r="M92" s="109"/>
      <c r="N92" s="110"/>
      <c r="O92" s="111"/>
      <c r="P92" s="110"/>
      <c r="Q92" s="111"/>
      <c r="R92" s="110"/>
      <c r="S92" s="111"/>
      <c r="T92" s="111"/>
      <c r="U92" s="111"/>
      <c r="V92" s="134"/>
      <c r="W92" s="111"/>
      <c r="X92" s="85"/>
      <c r="Y92" s="85"/>
      <c r="Z92" s="135"/>
      <c r="AA92" s="66"/>
      <c r="AB92" s="135"/>
      <c r="AC92" s="135"/>
      <c r="AD92" s="86" t="str">
        <f t="shared" ref="AD92:AD100" si="38">TEXT(AC92-Z92, "d:hh:mm")</f>
        <v>0:00:00</v>
      </c>
      <c r="AE92" s="135"/>
      <c r="AF92" s="112"/>
      <c r="AG92" s="135"/>
      <c r="AH92" s="86" t="str">
        <f t="shared" ref="AH92:AH100" si="39">TEXT(AG92-AE92, "d:hh:mm")</f>
        <v>0:00:00</v>
      </c>
      <c r="AI92" s="112"/>
      <c r="AJ92" s="112"/>
      <c r="AK92" s="112"/>
      <c r="AL92" s="112"/>
      <c r="AM92" s="112"/>
      <c r="AN92" s="135"/>
      <c r="AO92" s="135"/>
      <c r="AP92" s="135"/>
      <c r="AQ92" s="66"/>
      <c r="AR92" s="135"/>
      <c r="AS92" s="135"/>
      <c r="AT92" s="113"/>
      <c r="AU92" s="113"/>
      <c r="AV92" s="113"/>
      <c r="AW92" s="112"/>
      <c r="AX92" s="320"/>
      <c r="AY92" s="108"/>
      <c r="AZ92" s="136">
        <f t="shared" si="37"/>
        <v>0</v>
      </c>
      <c r="BA92" s="112"/>
      <c r="BB92" s="112"/>
      <c r="BC92" s="112"/>
      <c r="BD92" s="112"/>
      <c r="BE92" s="112"/>
      <c r="BF92" s="112"/>
      <c r="BG92" s="112"/>
      <c r="BH92" s="112"/>
      <c r="BI92" s="112"/>
      <c r="BJ92" s="114"/>
      <c r="BK92" s="112"/>
      <c r="BL92" s="114"/>
      <c r="BM92" s="112"/>
      <c r="BN92" s="112"/>
      <c r="BO92" s="112"/>
      <c r="BP92" s="112"/>
      <c r="BQ92" s="112"/>
      <c r="BR92" s="283"/>
      <c r="BS92" s="115"/>
      <c r="BT92" s="107"/>
      <c r="BU92" s="157"/>
    </row>
    <row r="93" spans="1:73" x14ac:dyDescent="0.25">
      <c r="A93" s="156">
        <f t="shared" ref="A93:A100" si="40">A92+1</f>
        <v>3</v>
      </c>
      <c r="B93" s="291"/>
      <c r="C93" s="66"/>
      <c r="D93" s="66"/>
      <c r="E93" s="18"/>
      <c r="F93" s="108"/>
      <c r="G93" s="66"/>
      <c r="H93" s="66"/>
      <c r="I93" s="108"/>
      <c r="J93" s="66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134"/>
      <c r="W93" s="85"/>
      <c r="X93" s="85"/>
      <c r="Y93" s="85"/>
      <c r="Z93" s="135"/>
      <c r="AA93" s="66"/>
      <c r="AB93" s="135"/>
      <c r="AC93" s="135"/>
      <c r="AD93" s="86" t="str">
        <f t="shared" si="38"/>
        <v>0:00:00</v>
      </c>
      <c r="AE93" s="135"/>
      <c r="AF93" s="112"/>
      <c r="AG93" s="135"/>
      <c r="AH93" s="86" t="str">
        <f t="shared" si="39"/>
        <v>0:00:00</v>
      </c>
      <c r="AI93" s="112"/>
      <c r="AJ93" s="112"/>
      <c r="AK93" s="112"/>
      <c r="AL93" s="112"/>
      <c r="AM93" s="112"/>
      <c r="AN93" s="135"/>
      <c r="AO93" s="135"/>
      <c r="AP93" s="135"/>
      <c r="AQ93" s="66"/>
      <c r="AR93" s="135"/>
      <c r="AS93" s="135"/>
      <c r="AT93" s="112"/>
      <c r="AU93" s="113"/>
      <c r="AV93" s="113"/>
      <c r="AW93" s="112"/>
      <c r="AX93" s="320"/>
      <c r="AY93" s="108"/>
      <c r="AZ93" s="136">
        <f t="shared" si="37"/>
        <v>0</v>
      </c>
      <c r="BA93" s="112"/>
      <c r="BB93" s="112"/>
      <c r="BC93" s="112"/>
      <c r="BD93" s="112"/>
      <c r="BE93" s="112"/>
      <c r="BF93" s="112"/>
      <c r="BG93" s="112"/>
      <c r="BH93" s="112"/>
      <c r="BI93" s="112"/>
      <c r="BJ93" s="114"/>
      <c r="BK93" s="112"/>
      <c r="BL93" s="114"/>
      <c r="BM93" s="112"/>
      <c r="BN93" s="112"/>
      <c r="BO93" s="112"/>
      <c r="BP93" s="112"/>
      <c r="BQ93" s="112"/>
      <c r="BR93" s="283"/>
      <c r="BS93" s="112"/>
      <c r="BT93" s="107"/>
      <c r="BU93" s="157"/>
    </row>
    <row r="94" spans="1:73" x14ac:dyDescent="0.25">
      <c r="A94" s="156">
        <f t="shared" si="40"/>
        <v>4</v>
      </c>
      <c r="B94" s="291"/>
      <c r="C94" s="66"/>
      <c r="D94" s="66"/>
      <c r="E94" s="18"/>
      <c r="F94" s="108"/>
      <c r="G94" s="66"/>
      <c r="H94" s="66"/>
      <c r="I94" s="108"/>
      <c r="J94" s="66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134"/>
      <c r="W94" s="85"/>
      <c r="X94" s="85"/>
      <c r="Y94" s="85"/>
      <c r="Z94" s="135"/>
      <c r="AA94" s="66"/>
      <c r="AB94" s="135"/>
      <c r="AC94" s="135"/>
      <c r="AD94" s="86" t="str">
        <f t="shared" si="38"/>
        <v>0:00:00</v>
      </c>
      <c r="AE94" s="135"/>
      <c r="AF94" s="112"/>
      <c r="AG94" s="135"/>
      <c r="AH94" s="86" t="str">
        <f t="shared" si="39"/>
        <v>0:00:00</v>
      </c>
      <c r="AI94" s="112"/>
      <c r="AJ94" s="112"/>
      <c r="AK94" s="112"/>
      <c r="AL94" s="112"/>
      <c r="AM94" s="112"/>
      <c r="AN94" s="135"/>
      <c r="AO94" s="135"/>
      <c r="AP94" s="135"/>
      <c r="AQ94" s="66"/>
      <c r="AR94" s="135"/>
      <c r="AS94" s="135"/>
      <c r="AT94" s="112"/>
      <c r="AU94" s="112"/>
      <c r="AV94" s="112"/>
      <c r="AW94" s="112"/>
      <c r="AX94" s="320"/>
      <c r="AY94" s="108"/>
      <c r="AZ94" s="136">
        <f t="shared" si="37"/>
        <v>0</v>
      </c>
      <c r="BA94" s="112"/>
      <c r="BB94" s="112"/>
      <c r="BC94" s="112"/>
      <c r="BD94" s="112"/>
      <c r="BE94" s="112"/>
      <c r="BF94" s="112"/>
      <c r="BG94" s="112"/>
      <c r="BH94" s="112"/>
      <c r="BI94" s="112"/>
      <c r="BJ94" s="114"/>
      <c r="BK94" s="112"/>
      <c r="BL94" s="114"/>
      <c r="BM94" s="112"/>
      <c r="BN94" s="112"/>
      <c r="BO94" s="112"/>
      <c r="BP94" s="112"/>
      <c r="BQ94" s="112"/>
      <c r="BR94" s="283"/>
      <c r="BS94" s="112"/>
      <c r="BT94" s="107"/>
      <c r="BU94" s="157"/>
    </row>
    <row r="95" spans="1:73" x14ac:dyDescent="0.25">
      <c r="A95" s="156">
        <f t="shared" si="40"/>
        <v>5</v>
      </c>
      <c r="B95" s="291"/>
      <c r="C95" s="66"/>
      <c r="D95" s="66"/>
      <c r="E95" s="18"/>
      <c r="F95" s="108"/>
      <c r="G95" s="66"/>
      <c r="H95" s="66"/>
      <c r="I95" s="108"/>
      <c r="J95" s="66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134"/>
      <c r="W95" s="85"/>
      <c r="X95" s="85"/>
      <c r="Y95" s="85"/>
      <c r="Z95" s="135"/>
      <c r="AA95" s="66"/>
      <c r="AB95" s="135"/>
      <c r="AC95" s="135"/>
      <c r="AD95" s="86" t="str">
        <f t="shared" si="38"/>
        <v>0:00:00</v>
      </c>
      <c r="AE95" s="135"/>
      <c r="AF95" s="112"/>
      <c r="AG95" s="135"/>
      <c r="AH95" s="86" t="str">
        <f t="shared" si="39"/>
        <v>0:00:00</v>
      </c>
      <c r="AI95" s="112"/>
      <c r="AJ95" s="112"/>
      <c r="AK95" s="112"/>
      <c r="AL95" s="112"/>
      <c r="AM95" s="112"/>
      <c r="AN95" s="135"/>
      <c r="AO95" s="135"/>
      <c r="AP95" s="135"/>
      <c r="AQ95" s="66"/>
      <c r="AR95" s="135"/>
      <c r="AS95" s="135"/>
      <c r="AT95" s="113"/>
      <c r="AU95" s="113"/>
      <c r="AV95" s="113"/>
      <c r="AW95" s="112"/>
      <c r="AX95" s="320"/>
      <c r="AY95" s="108"/>
      <c r="AZ95" s="136">
        <f t="shared" si="37"/>
        <v>0</v>
      </c>
      <c r="BA95" s="112"/>
      <c r="BB95" s="112"/>
      <c r="BC95" s="112"/>
      <c r="BD95" s="112"/>
      <c r="BE95" s="112"/>
      <c r="BF95" s="112"/>
      <c r="BG95" s="112"/>
      <c r="BH95" s="112"/>
      <c r="BI95" s="112"/>
      <c r="BJ95" s="114"/>
      <c r="BK95" s="112"/>
      <c r="BL95" s="114"/>
      <c r="BM95" s="112"/>
      <c r="BN95" s="112"/>
      <c r="BO95" s="112"/>
      <c r="BP95" s="112"/>
      <c r="BQ95" s="112"/>
      <c r="BR95" s="283"/>
      <c r="BS95" s="112"/>
      <c r="BT95" s="107"/>
      <c r="BU95" s="157"/>
    </row>
    <row r="96" spans="1:73" x14ac:dyDescent="0.25">
      <c r="A96" s="156">
        <f t="shared" si="40"/>
        <v>6</v>
      </c>
      <c r="B96" s="291"/>
      <c r="C96" s="66"/>
      <c r="D96" s="66"/>
      <c r="E96" s="18"/>
      <c r="F96" s="108"/>
      <c r="G96" s="66"/>
      <c r="H96" s="66"/>
      <c r="I96" s="108"/>
      <c r="J96" s="66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134"/>
      <c r="W96" s="85"/>
      <c r="X96" s="85"/>
      <c r="Y96" s="85"/>
      <c r="Z96" s="135"/>
      <c r="AA96" s="66"/>
      <c r="AB96" s="135"/>
      <c r="AC96" s="135"/>
      <c r="AD96" s="86" t="str">
        <f t="shared" si="38"/>
        <v>0:00:00</v>
      </c>
      <c r="AE96" s="135"/>
      <c r="AF96" s="112"/>
      <c r="AG96" s="135"/>
      <c r="AH96" s="86" t="str">
        <f t="shared" si="39"/>
        <v>0:00:00</v>
      </c>
      <c r="AI96" s="112"/>
      <c r="AJ96" s="112"/>
      <c r="AK96" s="112"/>
      <c r="AL96" s="112"/>
      <c r="AM96" s="112"/>
      <c r="AN96" s="135"/>
      <c r="AO96" s="135"/>
      <c r="AP96" s="135"/>
      <c r="AQ96" s="66"/>
      <c r="AR96" s="135"/>
      <c r="AS96" s="135"/>
      <c r="AT96" s="113"/>
      <c r="AU96" s="113"/>
      <c r="AV96" s="113"/>
      <c r="AW96" s="112"/>
      <c r="AX96" s="320"/>
      <c r="AY96" s="108"/>
      <c r="AZ96" s="136">
        <f t="shared" si="37"/>
        <v>0</v>
      </c>
      <c r="BA96" s="112"/>
      <c r="BB96" s="112"/>
      <c r="BC96" s="112"/>
      <c r="BD96" s="112"/>
      <c r="BE96" s="112"/>
      <c r="BF96" s="112"/>
      <c r="BG96" s="112"/>
      <c r="BH96" s="112"/>
      <c r="BI96" s="112"/>
      <c r="BJ96" s="114"/>
      <c r="BK96" s="112"/>
      <c r="BL96" s="114"/>
      <c r="BM96" s="112"/>
      <c r="BN96" s="112"/>
      <c r="BO96" s="112"/>
      <c r="BP96" s="112"/>
      <c r="BQ96" s="112"/>
      <c r="BR96" s="283"/>
      <c r="BS96" s="112"/>
      <c r="BT96" s="107"/>
      <c r="BU96" s="157"/>
    </row>
    <row r="97" spans="1:73" x14ac:dyDescent="0.25">
      <c r="A97" s="156">
        <f t="shared" si="40"/>
        <v>7</v>
      </c>
      <c r="B97" s="291"/>
      <c r="C97" s="66"/>
      <c r="D97" s="66"/>
      <c r="E97" s="18"/>
      <c r="F97" s="108"/>
      <c r="G97" s="66"/>
      <c r="H97" s="66"/>
      <c r="I97" s="108"/>
      <c r="J97" s="66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134"/>
      <c r="W97" s="85"/>
      <c r="X97" s="85"/>
      <c r="Y97" s="85"/>
      <c r="Z97" s="135"/>
      <c r="AA97" s="66"/>
      <c r="AB97" s="135"/>
      <c r="AC97" s="135"/>
      <c r="AD97" s="86" t="str">
        <f t="shared" si="38"/>
        <v>0:00:00</v>
      </c>
      <c r="AE97" s="135"/>
      <c r="AF97" s="112"/>
      <c r="AG97" s="135"/>
      <c r="AH97" s="86" t="str">
        <f t="shared" si="39"/>
        <v>0:00:00</v>
      </c>
      <c r="AI97" s="112"/>
      <c r="AJ97" s="112"/>
      <c r="AK97" s="112"/>
      <c r="AL97" s="112"/>
      <c r="AM97" s="112"/>
      <c r="AN97" s="135"/>
      <c r="AO97" s="135"/>
      <c r="AP97" s="135"/>
      <c r="AQ97" s="66"/>
      <c r="AR97" s="135"/>
      <c r="AS97" s="135"/>
      <c r="AT97" s="113"/>
      <c r="AU97" s="113"/>
      <c r="AV97" s="113"/>
      <c r="AW97" s="112"/>
      <c r="AX97" s="320"/>
      <c r="AY97" s="108"/>
      <c r="AZ97" s="136">
        <f t="shared" si="37"/>
        <v>0</v>
      </c>
      <c r="BA97" s="112"/>
      <c r="BB97" s="115"/>
      <c r="BC97" s="112"/>
      <c r="BD97" s="112"/>
      <c r="BE97" s="112"/>
      <c r="BF97" s="112"/>
      <c r="BG97" s="112"/>
      <c r="BH97" s="112"/>
      <c r="BI97" s="112"/>
      <c r="BJ97" s="114"/>
      <c r="BK97" s="112"/>
      <c r="BL97" s="114"/>
      <c r="BM97" s="112"/>
      <c r="BN97" s="112"/>
      <c r="BO97" s="112"/>
      <c r="BP97" s="112"/>
      <c r="BQ97" s="112"/>
      <c r="BR97" s="283"/>
      <c r="BS97" s="112"/>
      <c r="BT97" s="107"/>
      <c r="BU97" s="157"/>
    </row>
    <row r="98" spans="1:73" x14ac:dyDescent="0.25">
      <c r="A98" s="156">
        <f t="shared" si="40"/>
        <v>8</v>
      </c>
      <c r="B98" s="291"/>
      <c r="C98" s="66"/>
      <c r="D98" s="66"/>
      <c r="E98" s="18"/>
      <c r="F98" s="108"/>
      <c r="G98" s="66"/>
      <c r="H98" s="66"/>
      <c r="I98" s="108"/>
      <c r="J98" s="66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134"/>
      <c r="W98" s="85"/>
      <c r="X98" s="85"/>
      <c r="Y98" s="85"/>
      <c r="Z98" s="135"/>
      <c r="AA98" s="66"/>
      <c r="AB98" s="135"/>
      <c r="AC98" s="135"/>
      <c r="AD98" s="86" t="str">
        <f t="shared" si="38"/>
        <v>0:00:00</v>
      </c>
      <c r="AE98" s="135"/>
      <c r="AF98" s="112"/>
      <c r="AG98" s="135"/>
      <c r="AH98" s="86" t="str">
        <f t="shared" si="39"/>
        <v>0:00:00</v>
      </c>
      <c r="AI98" s="112"/>
      <c r="AJ98" s="112"/>
      <c r="AK98" s="112"/>
      <c r="AL98" s="112"/>
      <c r="AM98" s="112"/>
      <c r="AN98" s="135"/>
      <c r="AO98" s="135"/>
      <c r="AP98" s="135"/>
      <c r="AQ98" s="66"/>
      <c r="AR98" s="135"/>
      <c r="AS98" s="135"/>
      <c r="AT98" s="113"/>
      <c r="AU98" s="113"/>
      <c r="AV98" s="113"/>
      <c r="AW98" s="112"/>
      <c r="AX98" s="320"/>
      <c r="AY98" s="108"/>
      <c r="AZ98" s="136">
        <f t="shared" si="37"/>
        <v>0</v>
      </c>
      <c r="BA98" s="112"/>
      <c r="BB98" s="115"/>
      <c r="BC98" s="112"/>
      <c r="BD98" s="112"/>
      <c r="BE98" s="112"/>
      <c r="BF98" s="112"/>
      <c r="BG98" s="112"/>
      <c r="BH98" s="112"/>
      <c r="BI98" s="112"/>
      <c r="BJ98" s="114"/>
      <c r="BK98" s="112"/>
      <c r="BL98" s="114"/>
      <c r="BM98" s="112"/>
      <c r="BN98" s="112"/>
      <c r="BO98" s="112"/>
      <c r="BP98" s="112"/>
      <c r="BQ98" s="112"/>
      <c r="BR98" s="283"/>
      <c r="BS98" s="112"/>
      <c r="BT98" s="107"/>
      <c r="BU98" s="157"/>
    </row>
    <row r="99" spans="1:73" x14ac:dyDescent="0.25">
      <c r="A99" s="156">
        <f t="shared" si="40"/>
        <v>9</v>
      </c>
      <c r="B99" s="291"/>
      <c r="C99" s="66"/>
      <c r="D99" s="66"/>
      <c r="E99" s="18"/>
      <c r="F99" s="108"/>
      <c r="G99" s="66"/>
      <c r="H99" s="66"/>
      <c r="I99" s="108"/>
      <c r="J99" s="66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134"/>
      <c r="W99" s="85"/>
      <c r="X99" s="85"/>
      <c r="Y99" s="85"/>
      <c r="Z99" s="135"/>
      <c r="AA99" s="66"/>
      <c r="AB99" s="135"/>
      <c r="AC99" s="135"/>
      <c r="AD99" s="86" t="str">
        <f t="shared" si="38"/>
        <v>0:00:00</v>
      </c>
      <c r="AE99" s="135"/>
      <c r="AF99" s="112"/>
      <c r="AG99" s="135"/>
      <c r="AH99" s="86" t="str">
        <f t="shared" si="39"/>
        <v>0:00:00</v>
      </c>
      <c r="AI99" s="112"/>
      <c r="AJ99" s="112"/>
      <c r="AK99" s="112"/>
      <c r="AL99" s="112"/>
      <c r="AM99" s="112"/>
      <c r="AN99" s="135"/>
      <c r="AO99" s="135"/>
      <c r="AP99" s="135"/>
      <c r="AQ99" s="66"/>
      <c r="AR99" s="135"/>
      <c r="AS99" s="135"/>
      <c r="AT99" s="113"/>
      <c r="AU99" s="113"/>
      <c r="AV99" s="113"/>
      <c r="AW99" s="112"/>
      <c r="AX99" s="320"/>
      <c r="AY99" s="108"/>
      <c r="AZ99" s="136">
        <f t="shared" si="37"/>
        <v>0</v>
      </c>
      <c r="BA99" s="112"/>
      <c r="BB99" s="115"/>
      <c r="BC99" s="112"/>
      <c r="BD99" s="112"/>
      <c r="BE99" s="112"/>
      <c r="BF99" s="112"/>
      <c r="BG99" s="112"/>
      <c r="BH99" s="112"/>
      <c r="BI99" s="112"/>
      <c r="BJ99" s="114"/>
      <c r="BK99" s="112"/>
      <c r="BL99" s="114"/>
      <c r="BM99" s="112"/>
      <c r="BN99" s="112"/>
      <c r="BO99" s="112"/>
      <c r="BP99" s="112"/>
      <c r="BQ99" s="112"/>
      <c r="BR99" s="283"/>
      <c r="BS99" s="112"/>
      <c r="BT99" s="107"/>
      <c r="BU99" s="157"/>
    </row>
    <row r="100" spans="1:73" ht="19.5" thickBot="1" x14ac:dyDescent="0.3">
      <c r="A100" s="158">
        <f t="shared" si="40"/>
        <v>10</v>
      </c>
      <c r="B100" s="292"/>
      <c r="C100" s="88"/>
      <c r="D100" s="88"/>
      <c r="E100" s="19"/>
      <c r="F100" s="116"/>
      <c r="G100" s="88"/>
      <c r="H100" s="88"/>
      <c r="I100" s="116"/>
      <c r="J100" s="88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37"/>
      <c r="W100" s="117"/>
      <c r="X100" s="117"/>
      <c r="Y100" s="117"/>
      <c r="Z100" s="138"/>
      <c r="AA100" s="88"/>
      <c r="AB100" s="138"/>
      <c r="AC100" s="138"/>
      <c r="AD100" s="87" t="str">
        <f t="shared" si="38"/>
        <v>0:00:00</v>
      </c>
      <c r="AE100" s="138"/>
      <c r="AF100" s="118"/>
      <c r="AG100" s="138"/>
      <c r="AH100" s="87" t="str">
        <f t="shared" si="39"/>
        <v>0:00:00</v>
      </c>
      <c r="AI100" s="118"/>
      <c r="AJ100" s="118"/>
      <c r="AK100" s="118"/>
      <c r="AL100" s="118"/>
      <c r="AM100" s="118"/>
      <c r="AN100" s="138"/>
      <c r="AO100" s="138"/>
      <c r="AP100" s="138"/>
      <c r="AQ100" s="88"/>
      <c r="AR100" s="138"/>
      <c r="AS100" s="138"/>
      <c r="AT100" s="119"/>
      <c r="AU100" s="119"/>
      <c r="AV100" s="119"/>
      <c r="AW100" s="118"/>
      <c r="AX100" s="321"/>
      <c r="AY100" s="116"/>
      <c r="AZ100" s="139">
        <f t="shared" si="37"/>
        <v>0</v>
      </c>
      <c r="BA100" s="118"/>
      <c r="BB100" s="120"/>
      <c r="BC100" s="118"/>
      <c r="BD100" s="118"/>
      <c r="BE100" s="118"/>
      <c r="BF100" s="118"/>
      <c r="BG100" s="118"/>
      <c r="BH100" s="118"/>
      <c r="BI100" s="118"/>
      <c r="BJ100" s="121"/>
      <c r="BK100" s="118"/>
      <c r="BL100" s="121"/>
      <c r="BM100" s="118"/>
      <c r="BN100" s="118"/>
      <c r="BO100" s="118"/>
      <c r="BP100" s="118"/>
      <c r="BQ100" s="118"/>
      <c r="BR100" s="284"/>
      <c r="BS100" s="118"/>
      <c r="BT100" s="122"/>
      <c r="BU100" s="159"/>
    </row>
    <row r="101" spans="1:73" ht="19.5" customHeight="1" thickBot="1" x14ac:dyDescent="0.3">
      <c r="A101" s="307" t="s">
        <v>277</v>
      </c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91">
        <f t="shared" ref="L101:X101" si="41">COUNTA(L91:L100)</f>
        <v>0</v>
      </c>
      <c r="M101" s="92">
        <f t="shared" si="41"/>
        <v>0</v>
      </c>
      <c r="N101" s="91">
        <f t="shared" si="41"/>
        <v>0</v>
      </c>
      <c r="O101" s="92">
        <f t="shared" si="41"/>
        <v>0</v>
      </c>
      <c r="P101" s="91">
        <f t="shared" si="41"/>
        <v>0</v>
      </c>
      <c r="Q101" s="92">
        <f t="shared" si="41"/>
        <v>0</v>
      </c>
      <c r="R101" s="91">
        <f t="shared" si="41"/>
        <v>0</v>
      </c>
      <c r="S101" s="92">
        <f t="shared" si="41"/>
        <v>0</v>
      </c>
      <c r="T101" s="92">
        <f t="shared" si="41"/>
        <v>0</v>
      </c>
      <c r="U101" s="92">
        <f t="shared" si="41"/>
        <v>0</v>
      </c>
      <c r="V101" s="92">
        <f t="shared" si="41"/>
        <v>0</v>
      </c>
      <c r="W101" s="92">
        <f t="shared" si="41"/>
        <v>0</v>
      </c>
      <c r="X101" s="93">
        <f t="shared" si="41"/>
        <v>0</v>
      </c>
      <c r="Y101" s="94"/>
      <c r="Z101" s="94"/>
      <c r="AA101" s="94"/>
      <c r="AB101" s="94"/>
      <c r="AC101" s="94"/>
      <c r="AD101" s="123" t="e">
        <f>COUNTIF(AD91:AD100, "=&lt;1:00:00")/COUNTA(Z91:Z100)</f>
        <v>#DIV/0!</v>
      </c>
      <c r="AE101" s="94"/>
      <c r="AF101" s="94"/>
      <c r="AG101" s="94"/>
      <c r="AH101" s="123" t="e">
        <f>COUNTIF(AH91:AH100, "=&lt;0:12:00")/COUNTA(AE91:AE100)</f>
        <v>#DIV/0!</v>
      </c>
      <c r="AI101" s="92">
        <f>SUM(AI91:AI100)</f>
        <v>0</v>
      </c>
      <c r="AJ101" s="92">
        <f>SUM(AJ91:AJ100)</f>
        <v>0</v>
      </c>
      <c r="AK101" s="92">
        <f>SUM(AK91:AK100)</f>
        <v>0</v>
      </c>
      <c r="AL101" s="92">
        <f>SUM(AL91:AL100)</f>
        <v>0</v>
      </c>
      <c r="AM101" s="92">
        <f>SUM(AM91:AM100)</f>
        <v>0</v>
      </c>
      <c r="AN101" s="68"/>
      <c r="AO101" s="69"/>
      <c r="AP101" s="69"/>
      <c r="AQ101" s="69"/>
      <c r="AR101" s="69"/>
      <c r="AS101" s="84">
        <f>COUNTA(AS91:AS100)</f>
        <v>0</v>
      </c>
      <c r="AT101" s="96"/>
      <c r="AU101" s="70"/>
      <c r="AV101" s="70"/>
      <c r="AW101" s="129">
        <f>SUM(AW91:AW100)</f>
        <v>0</v>
      </c>
      <c r="AX101" s="123" t="e">
        <f>COUNTA((AS91:AS100))/((COUNTA(AS91:AS100)+COUNTIF(AW91:AW100,"0")))</f>
        <v>#DIV/0!</v>
      </c>
      <c r="AY101" s="94"/>
      <c r="AZ101" s="95"/>
      <c r="BA101" s="131">
        <f>SUM(BA91:BA100)</f>
        <v>0</v>
      </c>
      <c r="BB101" s="70"/>
      <c r="BC101" s="92">
        <f>SUM(BC91:BC100)</f>
        <v>0</v>
      </c>
      <c r="BD101" s="92">
        <f t="shared" ref="BD101:BI101" si="42">SUM(BD91:BD100)</f>
        <v>0</v>
      </c>
      <c r="BE101" s="92">
        <f t="shared" si="42"/>
        <v>0</v>
      </c>
      <c r="BF101" s="92">
        <f t="shared" si="42"/>
        <v>0</v>
      </c>
      <c r="BG101" s="92">
        <f t="shared" si="42"/>
        <v>0</v>
      </c>
      <c r="BH101" s="96"/>
      <c r="BI101" s="92">
        <f t="shared" si="42"/>
        <v>0</v>
      </c>
      <c r="BJ101" s="96"/>
      <c r="BK101" s="92">
        <f t="shared" ref="BK101" si="43">SUM(BK91:BK100)</f>
        <v>0</v>
      </c>
      <c r="BL101" s="96"/>
      <c r="BM101" s="96"/>
      <c r="BN101" s="92">
        <f t="shared" ref="BN101" si="44">SUM(BN91:BN100)</f>
        <v>0</v>
      </c>
      <c r="BO101" s="92">
        <f>SUM(BO91:BO100)</f>
        <v>0</v>
      </c>
      <c r="BP101" s="96"/>
      <c r="BQ101" s="92">
        <f t="shared" ref="BQ101" si="45">SUM(BQ91:BQ100)</f>
        <v>0</v>
      </c>
      <c r="BR101" s="132" t="e">
        <f>COUNTIF(BK91:BK100,"1")/COUNTIF(BI91:BI100,"1")</f>
        <v>#DIV/0!</v>
      </c>
      <c r="BS101" s="97"/>
      <c r="BT101" s="97"/>
      <c r="BU101" s="140"/>
    </row>
    <row r="102" spans="1:73" x14ac:dyDescent="0.25">
      <c r="A102" s="273"/>
      <c r="B102" s="306" t="s">
        <v>221</v>
      </c>
      <c r="C102" s="306"/>
      <c r="D102" s="306"/>
      <c r="E102" s="306"/>
      <c r="F102" s="306"/>
      <c r="G102" s="306"/>
      <c r="H102" s="306"/>
      <c r="I102" s="277">
        <f>SUM(L101:X101)</f>
        <v>0</v>
      </c>
      <c r="J102" s="277"/>
      <c r="K102" s="277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130"/>
      <c r="BT102" s="130"/>
      <c r="BU102" s="160"/>
    </row>
    <row r="103" spans="1:73" x14ac:dyDescent="0.25">
      <c r="A103" s="274"/>
      <c r="B103" s="282" t="s">
        <v>230</v>
      </c>
      <c r="C103" s="282"/>
      <c r="D103" s="282"/>
      <c r="E103" s="282"/>
      <c r="F103" s="282"/>
      <c r="G103" s="282"/>
      <c r="H103" s="282"/>
      <c r="I103" s="278">
        <f>AS101</f>
        <v>0</v>
      </c>
      <c r="J103" s="278"/>
      <c r="K103" s="278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130"/>
      <c r="BT103" s="130"/>
      <c r="BU103" s="160"/>
    </row>
    <row r="104" spans="1:73" x14ac:dyDescent="0.25">
      <c r="A104" s="274"/>
      <c r="B104" s="282" t="s">
        <v>274</v>
      </c>
      <c r="C104" s="282"/>
      <c r="D104" s="282"/>
      <c r="E104" s="282"/>
      <c r="F104" s="282"/>
      <c r="G104" s="282"/>
      <c r="H104" s="282"/>
      <c r="I104" s="278"/>
      <c r="J104" s="278"/>
      <c r="K104" s="278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130"/>
      <c r="BT104" s="130"/>
      <c r="BU104" s="160"/>
    </row>
    <row r="105" spans="1:73" x14ac:dyDescent="0.25">
      <c r="A105" s="274"/>
      <c r="B105" s="282" t="s">
        <v>273</v>
      </c>
      <c r="C105" s="282"/>
      <c r="D105" s="282"/>
      <c r="E105" s="282"/>
      <c r="F105" s="282"/>
      <c r="G105" s="282"/>
      <c r="H105" s="282"/>
      <c r="I105" s="278"/>
      <c r="J105" s="278"/>
      <c r="K105" s="278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130"/>
      <c r="BT105" s="130"/>
      <c r="BU105" s="160"/>
    </row>
    <row r="106" spans="1:73" ht="19.5" thickBot="1" x14ac:dyDescent="0.3">
      <c r="A106" s="275"/>
      <c r="B106" s="297" t="s">
        <v>231</v>
      </c>
      <c r="C106" s="297"/>
      <c r="D106" s="297"/>
      <c r="E106" s="297"/>
      <c r="F106" s="297"/>
      <c r="G106" s="297"/>
      <c r="H106" s="297"/>
      <c r="I106" s="315" t="e">
        <f>I104/COUNTA(I91:I100)</f>
        <v>#DIV/0!</v>
      </c>
      <c r="J106" s="316"/>
      <c r="K106" s="316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130"/>
      <c r="BT106" s="130"/>
      <c r="BU106" s="160"/>
    </row>
    <row r="107" spans="1:73" x14ac:dyDescent="0.25">
      <c r="A107" s="156">
        <v>1</v>
      </c>
      <c r="B107" s="291" t="s">
        <v>248</v>
      </c>
      <c r="C107" s="66"/>
      <c r="D107" s="66"/>
      <c r="E107" s="18"/>
      <c r="F107" s="108"/>
      <c r="G107" s="66"/>
      <c r="H107" s="66"/>
      <c r="I107" s="108"/>
      <c r="J107" s="66"/>
      <c r="K107" s="85"/>
      <c r="L107" s="110"/>
      <c r="M107" s="109"/>
      <c r="N107" s="110"/>
      <c r="O107" s="133"/>
      <c r="P107" s="110"/>
      <c r="Q107" s="111"/>
      <c r="R107" s="110"/>
      <c r="S107" s="111"/>
      <c r="T107" s="111"/>
      <c r="U107" s="111"/>
      <c r="V107" s="134"/>
      <c r="W107" s="111"/>
      <c r="X107" s="85"/>
      <c r="Y107" s="85"/>
      <c r="Z107" s="135"/>
      <c r="AA107" s="66"/>
      <c r="AB107" s="135"/>
      <c r="AC107" s="135"/>
      <c r="AD107" s="86" t="str">
        <f>TEXT(AC107-Z107, "d:hh:mm")</f>
        <v>0:00:00</v>
      </c>
      <c r="AE107" s="135"/>
      <c r="AF107" s="112"/>
      <c r="AG107" s="135"/>
      <c r="AH107" s="86" t="str">
        <f>TEXT(AG107-AE107, "d:hh:mm")</f>
        <v>0:00:00</v>
      </c>
      <c r="AI107" s="112"/>
      <c r="AJ107" s="112"/>
      <c r="AK107" s="112"/>
      <c r="AL107" s="112"/>
      <c r="AM107" s="112"/>
      <c r="AN107" s="135"/>
      <c r="AO107" s="135"/>
      <c r="AP107" s="135"/>
      <c r="AQ107" s="66"/>
      <c r="AR107" s="135"/>
      <c r="AS107" s="135"/>
      <c r="AT107" s="113"/>
      <c r="AU107" s="113"/>
      <c r="AV107" s="113"/>
      <c r="AW107" s="112"/>
      <c r="AX107" s="320" t="e">
        <f>COUNTA((AS107:AS116))/((COUNTA(AS107:AS116)+COUNTA(AT107:AT116)))</f>
        <v>#DIV/0!</v>
      </c>
      <c r="AY107" s="108"/>
      <c r="AZ107" s="136">
        <f t="shared" ref="AZ107:AZ116" si="46">AY107-AA107</f>
        <v>0</v>
      </c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4"/>
      <c r="BK107" s="112"/>
      <c r="BL107" s="114"/>
      <c r="BM107" s="112"/>
      <c r="BN107" s="112"/>
      <c r="BO107" s="112"/>
      <c r="BP107" s="112"/>
      <c r="BQ107" s="112"/>
      <c r="BR107" s="283" t="e">
        <f>COUNTIF(BK107:BK116,"1")/COUNTIF(BI107:BI116,"1")</f>
        <v>#DIV/0!</v>
      </c>
      <c r="BS107" s="115"/>
      <c r="BT107" s="107"/>
      <c r="BU107" s="157"/>
    </row>
    <row r="108" spans="1:73" x14ac:dyDescent="0.25">
      <c r="A108" s="156">
        <f>A107+1</f>
        <v>2</v>
      </c>
      <c r="B108" s="291"/>
      <c r="C108" s="66"/>
      <c r="D108" s="66"/>
      <c r="E108" s="18"/>
      <c r="F108" s="108"/>
      <c r="G108" s="66"/>
      <c r="H108" s="66"/>
      <c r="I108" s="108"/>
      <c r="J108" s="66"/>
      <c r="K108" s="85"/>
      <c r="L108" s="110"/>
      <c r="M108" s="109"/>
      <c r="N108" s="110"/>
      <c r="O108" s="111"/>
      <c r="P108" s="110"/>
      <c r="Q108" s="111"/>
      <c r="R108" s="110"/>
      <c r="S108" s="111"/>
      <c r="T108" s="111"/>
      <c r="U108" s="111"/>
      <c r="V108" s="134"/>
      <c r="W108" s="111"/>
      <c r="X108" s="85"/>
      <c r="Y108" s="85"/>
      <c r="Z108" s="135"/>
      <c r="AA108" s="66"/>
      <c r="AB108" s="135"/>
      <c r="AC108" s="135"/>
      <c r="AD108" s="86" t="str">
        <f t="shared" ref="AD108:AD116" si="47">TEXT(AC108-Z108, "d:hh:mm")</f>
        <v>0:00:00</v>
      </c>
      <c r="AE108" s="135"/>
      <c r="AF108" s="112"/>
      <c r="AG108" s="135"/>
      <c r="AH108" s="86" t="str">
        <f t="shared" ref="AH108:AH116" si="48">TEXT(AG108-AE108, "d:hh:mm")</f>
        <v>0:00:00</v>
      </c>
      <c r="AI108" s="112"/>
      <c r="AJ108" s="112"/>
      <c r="AK108" s="112"/>
      <c r="AL108" s="112"/>
      <c r="AM108" s="112"/>
      <c r="AN108" s="135"/>
      <c r="AO108" s="135"/>
      <c r="AP108" s="135"/>
      <c r="AQ108" s="66"/>
      <c r="AR108" s="135"/>
      <c r="AS108" s="135"/>
      <c r="AT108" s="113"/>
      <c r="AU108" s="113"/>
      <c r="AV108" s="113"/>
      <c r="AW108" s="112"/>
      <c r="AX108" s="320"/>
      <c r="AY108" s="108"/>
      <c r="AZ108" s="136">
        <f t="shared" si="46"/>
        <v>0</v>
      </c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4"/>
      <c r="BK108" s="112"/>
      <c r="BL108" s="114"/>
      <c r="BM108" s="112"/>
      <c r="BN108" s="112"/>
      <c r="BO108" s="112"/>
      <c r="BP108" s="112"/>
      <c r="BQ108" s="112"/>
      <c r="BR108" s="283"/>
      <c r="BS108" s="115"/>
      <c r="BT108" s="107"/>
      <c r="BU108" s="157"/>
    </row>
    <row r="109" spans="1:73" x14ac:dyDescent="0.25">
      <c r="A109" s="156">
        <f t="shared" ref="A109:A116" si="49">A108+1</f>
        <v>3</v>
      </c>
      <c r="B109" s="291"/>
      <c r="C109" s="66"/>
      <c r="D109" s="66"/>
      <c r="E109" s="18"/>
      <c r="F109" s="108"/>
      <c r="G109" s="66"/>
      <c r="H109" s="66"/>
      <c r="I109" s="108"/>
      <c r="J109" s="66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134"/>
      <c r="W109" s="85"/>
      <c r="X109" s="85"/>
      <c r="Y109" s="85"/>
      <c r="Z109" s="135"/>
      <c r="AA109" s="66"/>
      <c r="AB109" s="135"/>
      <c r="AC109" s="135"/>
      <c r="AD109" s="86" t="str">
        <f t="shared" si="47"/>
        <v>0:00:00</v>
      </c>
      <c r="AE109" s="135"/>
      <c r="AF109" s="112"/>
      <c r="AG109" s="135"/>
      <c r="AH109" s="86" t="str">
        <f t="shared" si="48"/>
        <v>0:00:00</v>
      </c>
      <c r="AI109" s="112"/>
      <c r="AJ109" s="112"/>
      <c r="AK109" s="112"/>
      <c r="AL109" s="112"/>
      <c r="AM109" s="112"/>
      <c r="AN109" s="135"/>
      <c r="AO109" s="135"/>
      <c r="AP109" s="135"/>
      <c r="AQ109" s="66"/>
      <c r="AR109" s="135"/>
      <c r="AS109" s="135"/>
      <c r="AT109" s="112"/>
      <c r="AU109" s="113"/>
      <c r="AV109" s="113"/>
      <c r="AW109" s="112"/>
      <c r="AX109" s="320"/>
      <c r="AY109" s="108"/>
      <c r="AZ109" s="136">
        <f t="shared" si="46"/>
        <v>0</v>
      </c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4"/>
      <c r="BK109" s="112"/>
      <c r="BL109" s="114"/>
      <c r="BM109" s="112"/>
      <c r="BN109" s="112"/>
      <c r="BO109" s="112"/>
      <c r="BP109" s="112"/>
      <c r="BQ109" s="112"/>
      <c r="BR109" s="283"/>
      <c r="BS109" s="112"/>
      <c r="BT109" s="107"/>
      <c r="BU109" s="157"/>
    </row>
    <row r="110" spans="1:73" x14ac:dyDescent="0.25">
      <c r="A110" s="156">
        <f t="shared" si="49"/>
        <v>4</v>
      </c>
      <c r="B110" s="291"/>
      <c r="C110" s="66"/>
      <c r="D110" s="66"/>
      <c r="E110" s="18"/>
      <c r="F110" s="108"/>
      <c r="G110" s="66"/>
      <c r="H110" s="66"/>
      <c r="I110" s="108"/>
      <c r="J110" s="66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134"/>
      <c r="W110" s="85"/>
      <c r="X110" s="85"/>
      <c r="Y110" s="85"/>
      <c r="Z110" s="135"/>
      <c r="AA110" s="66"/>
      <c r="AB110" s="135"/>
      <c r="AC110" s="135"/>
      <c r="AD110" s="86" t="str">
        <f t="shared" si="47"/>
        <v>0:00:00</v>
      </c>
      <c r="AE110" s="135"/>
      <c r="AF110" s="112"/>
      <c r="AG110" s="135"/>
      <c r="AH110" s="86" t="str">
        <f t="shared" si="48"/>
        <v>0:00:00</v>
      </c>
      <c r="AI110" s="112"/>
      <c r="AJ110" s="112"/>
      <c r="AK110" s="112"/>
      <c r="AL110" s="112"/>
      <c r="AM110" s="112"/>
      <c r="AN110" s="135"/>
      <c r="AO110" s="135"/>
      <c r="AP110" s="135"/>
      <c r="AQ110" s="66"/>
      <c r="AR110" s="135"/>
      <c r="AS110" s="135"/>
      <c r="AT110" s="112"/>
      <c r="AU110" s="112"/>
      <c r="AV110" s="112"/>
      <c r="AW110" s="112"/>
      <c r="AX110" s="320"/>
      <c r="AY110" s="108"/>
      <c r="AZ110" s="136">
        <f t="shared" si="46"/>
        <v>0</v>
      </c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4"/>
      <c r="BK110" s="112"/>
      <c r="BL110" s="114"/>
      <c r="BM110" s="112"/>
      <c r="BN110" s="112"/>
      <c r="BO110" s="112"/>
      <c r="BP110" s="112"/>
      <c r="BQ110" s="112"/>
      <c r="BR110" s="283"/>
      <c r="BS110" s="112"/>
      <c r="BT110" s="107"/>
      <c r="BU110" s="157"/>
    </row>
    <row r="111" spans="1:73" x14ac:dyDescent="0.25">
      <c r="A111" s="156">
        <f t="shared" si="49"/>
        <v>5</v>
      </c>
      <c r="B111" s="291"/>
      <c r="C111" s="66"/>
      <c r="D111" s="66"/>
      <c r="E111" s="18"/>
      <c r="F111" s="108"/>
      <c r="G111" s="66"/>
      <c r="H111" s="66"/>
      <c r="I111" s="108"/>
      <c r="J111" s="66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134"/>
      <c r="W111" s="85"/>
      <c r="X111" s="85"/>
      <c r="Y111" s="85"/>
      <c r="Z111" s="135"/>
      <c r="AA111" s="66"/>
      <c r="AB111" s="135"/>
      <c r="AC111" s="135"/>
      <c r="AD111" s="86" t="str">
        <f t="shared" si="47"/>
        <v>0:00:00</v>
      </c>
      <c r="AE111" s="135"/>
      <c r="AF111" s="112"/>
      <c r="AG111" s="135"/>
      <c r="AH111" s="86" t="str">
        <f t="shared" si="48"/>
        <v>0:00:00</v>
      </c>
      <c r="AI111" s="112"/>
      <c r="AJ111" s="112"/>
      <c r="AK111" s="112"/>
      <c r="AL111" s="112"/>
      <c r="AM111" s="112"/>
      <c r="AN111" s="135"/>
      <c r="AO111" s="135"/>
      <c r="AP111" s="135"/>
      <c r="AQ111" s="66"/>
      <c r="AR111" s="135"/>
      <c r="AS111" s="135"/>
      <c r="AT111" s="113"/>
      <c r="AU111" s="113"/>
      <c r="AV111" s="113"/>
      <c r="AW111" s="112"/>
      <c r="AX111" s="320"/>
      <c r="AY111" s="108"/>
      <c r="AZ111" s="136">
        <f t="shared" si="46"/>
        <v>0</v>
      </c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4"/>
      <c r="BK111" s="112"/>
      <c r="BL111" s="114"/>
      <c r="BM111" s="112"/>
      <c r="BN111" s="112"/>
      <c r="BO111" s="112"/>
      <c r="BP111" s="112"/>
      <c r="BQ111" s="112"/>
      <c r="BR111" s="283"/>
      <c r="BS111" s="112"/>
      <c r="BT111" s="107"/>
      <c r="BU111" s="157"/>
    </row>
    <row r="112" spans="1:73" x14ac:dyDescent="0.25">
      <c r="A112" s="156">
        <f t="shared" si="49"/>
        <v>6</v>
      </c>
      <c r="B112" s="291"/>
      <c r="C112" s="66"/>
      <c r="D112" s="66"/>
      <c r="E112" s="18"/>
      <c r="F112" s="108"/>
      <c r="G112" s="66"/>
      <c r="H112" s="66"/>
      <c r="I112" s="108"/>
      <c r="J112" s="66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134"/>
      <c r="W112" s="85"/>
      <c r="X112" s="85"/>
      <c r="Y112" s="85"/>
      <c r="Z112" s="135"/>
      <c r="AA112" s="66"/>
      <c r="AB112" s="135"/>
      <c r="AC112" s="135"/>
      <c r="AD112" s="86" t="str">
        <f t="shared" si="47"/>
        <v>0:00:00</v>
      </c>
      <c r="AE112" s="135"/>
      <c r="AF112" s="112"/>
      <c r="AG112" s="135"/>
      <c r="AH112" s="86" t="str">
        <f t="shared" si="48"/>
        <v>0:00:00</v>
      </c>
      <c r="AI112" s="112"/>
      <c r="AJ112" s="112"/>
      <c r="AK112" s="112"/>
      <c r="AL112" s="112"/>
      <c r="AM112" s="112"/>
      <c r="AN112" s="135"/>
      <c r="AO112" s="135"/>
      <c r="AP112" s="135"/>
      <c r="AQ112" s="66"/>
      <c r="AR112" s="135"/>
      <c r="AS112" s="135"/>
      <c r="AT112" s="113"/>
      <c r="AU112" s="113"/>
      <c r="AV112" s="113"/>
      <c r="AW112" s="112"/>
      <c r="AX112" s="320"/>
      <c r="AY112" s="108"/>
      <c r="AZ112" s="136">
        <f t="shared" si="46"/>
        <v>0</v>
      </c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4"/>
      <c r="BK112" s="112"/>
      <c r="BL112" s="114"/>
      <c r="BM112" s="112"/>
      <c r="BN112" s="112"/>
      <c r="BO112" s="112"/>
      <c r="BP112" s="112"/>
      <c r="BQ112" s="112"/>
      <c r="BR112" s="283"/>
      <c r="BS112" s="112"/>
      <c r="BT112" s="107"/>
      <c r="BU112" s="157"/>
    </row>
    <row r="113" spans="1:73" x14ac:dyDescent="0.25">
      <c r="A113" s="156">
        <f t="shared" si="49"/>
        <v>7</v>
      </c>
      <c r="B113" s="291"/>
      <c r="C113" s="66"/>
      <c r="D113" s="66"/>
      <c r="E113" s="18"/>
      <c r="F113" s="108"/>
      <c r="G113" s="66"/>
      <c r="H113" s="66"/>
      <c r="I113" s="108"/>
      <c r="J113" s="66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134"/>
      <c r="W113" s="85"/>
      <c r="X113" s="85"/>
      <c r="Y113" s="85"/>
      <c r="Z113" s="135"/>
      <c r="AA113" s="66"/>
      <c r="AB113" s="135"/>
      <c r="AC113" s="135"/>
      <c r="AD113" s="86" t="str">
        <f t="shared" si="47"/>
        <v>0:00:00</v>
      </c>
      <c r="AE113" s="135"/>
      <c r="AF113" s="112"/>
      <c r="AG113" s="135"/>
      <c r="AH113" s="86" t="str">
        <f t="shared" si="48"/>
        <v>0:00:00</v>
      </c>
      <c r="AI113" s="112"/>
      <c r="AJ113" s="112"/>
      <c r="AK113" s="112"/>
      <c r="AL113" s="112"/>
      <c r="AM113" s="112"/>
      <c r="AN113" s="135"/>
      <c r="AO113" s="135"/>
      <c r="AP113" s="135"/>
      <c r="AQ113" s="66"/>
      <c r="AR113" s="135"/>
      <c r="AS113" s="135"/>
      <c r="AT113" s="113"/>
      <c r="AU113" s="113"/>
      <c r="AV113" s="113"/>
      <c r="AW113" s="112"/>
      <c r="AX113" s="320"/>
      <c r="AY113" s="108"/>
      <c r="AZ113" s="136">
        <f t="shared" si="46"/>
        <v>0</v>
      </c>
      <c r="BA113" s="112"/>
      <c r="BB113" s="115"/>
      <c r="BC113" s="112"/>
      <c r="BD113" s="112"/>
      <c r="BE113" s="112"/>
      <c r="BF113" s="112"/>
      <c r="BG113" s="112"/>
      <c r="BH113" s="112"/>
      <c r="BI113" s="112"/>
      <c r="BJ113" s="114"/>
      <c r="BK113" s="112"/>
      <c r="BL113" s="114"/>
      <c r="BM113" s="112"/>
      <c r="BN113" s="112"/>
      <c r="BO113" s="112"/>
      <c r="BP113" s="112"/>
      <c r="BQ113" s="112"/>
      <c r="BR113" s="283"/>
      <c r="BS113" s="112"/>
      <c r="BT113" s="107"/>
      <c r="BU113" s="157"/>
    </row>
    <row r="114" spans="1:73" x14ac:dyDescent="0.25">
      <c r="A114" s="156">
        <f t="shared" si="49"/>
        <v>8</v>
      </c>
      <c r="B114" s="291"/>
      <c r="C114" s="66"/>
      <c r="D114" s="66"/>
      <c r="E114" s="18"/>
      <c r="F114" s="108"/>
      <c r="G114" s="66"/>
      <c r="H114" s="66"/>
      <c r="I114" s="108"/>
      <c r="J114" s="66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134"/>
      <c r="W114" s="85"/>
      <c r="X114" s="85"/>
      <c r="Y114" s="85"/>
      <c r="Z114" s="135"/>
      <c r="AA114" s="66"/>
      <c r="AB114" s="135"/>
      <c r="AC114" s="135"/>
      <c r="AD114" s="86" t="str">
        <f t="shared" si="47"/>
        <v>0:00:00</v>
      </c>
      <c r="AE114" s="135"/>
      <c r="AF114" s="112"/>
      <c r="AG114" s="135"/>
      <c r="AH114" s="86" t="str">
        <f t="shared" si="48"/>
        <v>0:00:00</v>
      </c>
      <c r="AI114" s="112"/>
      <c r="AJ114" s="112"/>
      <c r="AK114" s="112"/>
      <c r="AL114" s="112"/>
      <c r="AM114" s="112"/>
      <c r="AN114" s="135"/>
      <c r="AO114" s="135"/>
      <c r="AP114" s="135"/>
      <c r="AQ114" s="66"/>
      <c r="AR114" s="135"/>
      <c r="AS114" s="135"/>
      <c r="AT114" s="113"/>
      <c r="AU114" s="113"/>
      <c r="AV114" s="113"/>
      <c r="AW114" s="112"/>
      <c r="AX114" s="320"/>
      <c r="AY114" s="108"/>
      <c r="AZ114" s="136">
        <f t="shared" si="46"/>
        <v>0</v>
      </c>
      <c r="BA114" s="112"/>
      <c r="BB114" s="115"/>
      <c r="BC114" s="112"/>
      <c r="BD114" s="112"/>
      <c r="BE114" s="112"/>
      <c r="BF114" s="112"/>
      <c r="BG114" s="112"/>
      <c r="BH114" s="112"/>
      <c r="BI114" s="112"/>
      <c r="BJ114" s="114"/>
      <c r="BK114" s="112"/>
      <c r="BL114" s="114"/>
      <c r="BM114" s="112"/>
      <c r="BN114" s="112"/>
      <c r="BO114" s="112"/>
      <c r="BP114" s="112"/>
      <c r="BQ114" s="112"/>
      <c r="BR114" s="283"/>
      <c r="BS114" s="112"/>
      <c r="BT114" s="107"/>
      <c r="BU114" s="157"/>
    </row>
    <row r="115" spans="1:73" x14ac:dyDescent="0.25">
      <c r="A115" s="156">
        <f t="shared" si="49"/>
        <v>9</v>
      </c>
      <c r="B115" s="291"/>
      <c r="C115" s="66"/>
      <c r="D115" s="66"/>
      <c r="E115" s="18"/>
      <c r="F115" s="108"/>
      <c r="G115" s="66"/>
      <c r="H115" s="66"/>
      <c r="I115" s="108"/>
      <c r="J115" s="66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134"/>
      <c r="W115" s="85"/>
      <c r="X115" s="85"/>
      <c r="Y115" s="85"/>
      <c r="Z115" s="135"/>
      <c r="AA115" s="66"/>
      <c r="AB115" s="135"/>
      <c r="AC115" s="135"/>
      <c r="AD115" s="86" t="str">
        <f t="shared" si="47"/>
        <v>0:00:00</v>
      </c>
      <c r="AE115" s="135"/>
      <c r="AF115" s="112"/>
      <c r="AG115" s="135"/>
      <c r="AH115" s="86" t="str">
        <f t="shared" si="48"/>
        <v>0:00:00</v>
      </c>
      <c r="AI115" s="112"/>
      <c r="AJ115" s="112"/>
      <c r="AK115" s="112"/>
      <c r="AL115" s="112"/>
      <c r="AM115" s="112"/>
      <c r="AN115" s="135"/>
      <c r="AO115" s="135"/>
      <c r="AP115" s="135"/>
      <c r="AQ115" s="66"/>
      <c r="AR115" s="135"/>
      <c r="AS115" s="135"/>
      <c r="AT115" s="113"/>
      <c r="AU115" s="113"/>
      <c r="AV115" s="113"/>
      <c r="AW115" s="112"/>
      <c r="AX115" s="320"/>
      <c r="AY115" s="108"/>
      <c r="AZ115" s="136">
        <f t="shared" si="46"/>
        <v>0</v>
      </c>
      <c r="BA115" s="112"/>
      <c r="BB115" s="115"/>
      <c r="BC115" s="112"/>
      <c r="BD115" s="112"/>
      <c r="BE115" s="112"/>
      <c r="BF115" s="112"/>
      <c r="BG115" s="112"/>
      <c r="BH115" s="112"/>
      <c r="BI115" s="112"/>
      <c r="BJ115" s="114"/>
      <c r="BK115" s="112"/>
      <c r="BL115" s="114"/>
      <c r="BM115" s="112"/>
      <c r="BN115" s="112"/>
      <c r="BO115" s="112"/>
      <c r="BP115" s="112"/>
      <c r="BQ115" s="112"/>
      <c r="BR115" s="283"/>
      <c r="BS115" s="112"/>
      <c r="BT115" s="107"/>
      <c r="BU115" s="157"/>
    </row>
    <row r="116" spans="1:73" ht="19.5" thickBot="1" x14ac:dyDescent="0.3">
      <c r="A116" s="158">
        <f t="shared" si="49"/>
        <v>10</v>
      </c>
      <c r="B116" s="292"/>
      <c r="C116" s="88"/>
      <c r="D116" s="88"/>
      <c r="E116" s="19"/>
      <c r="F116" s="116"/>
      <c r="G116" s="88"/>
      <c r="H116" s="88"/>
      <c r="I116" s="116"/>
      <c r="J116" s="88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37"/>
      <c r="W116" s="117"/>
      <c r="X116" s="117"/>
      <c r="Y116" s="117"/>
      <c r="Z116" s="138"/>
      <c r="AA116" s="88"/>
      <c r="AB116" s="138"/>
      <c r="AC116" s="138"/>
      <c r="AD116" s="87" t="str">
        <f t="shared" si="47"/>
        <v>0:00:00</v>
      </c>
      <c r="AE116" s="138"/>
      <c r="AF116" s="118"/>
      <c r="AG116" s="138"/>
      <c r="AH116" s="87" t="str">
        <f t="shared" si="48"/>
        <v>0:00:00</v>
      </c>
      <c r="AI116" s="118"/>
      <c r="AJ116" s="118"/>
      <c r="AK116" s="118"/>
      <c r="AL116" s="118"/>
      <c r="AM116" s="118"/>
      <c r="AN116" s="138"/>
      <c r="AO116" s="138"/>
      <c r="AP116" s="138"/>
      <c r="AQ116" s="88"/>
      <c r="AR116" s="138"/>
      <c r="AS116" s="138"/>
      <c r="AT116" s="119"/>
      <c r="AU116" s="119"/>
      <c r="AV116" s="119"/>
      <c r="AW116" s="118"/>
      <c r="AX116" s="321"/>
      <c r="AY116" s="116"/>
      <c r="AZ116" s="139">
        <f t="shared" si="46"/>
        <v>0</v>
      </c>
      <c r="BA116" s="118"/>
      <c r="BB116" s="120"/>
      <c r="BC116" s="118"/>
      <c r="BD116" s="118"/>
      <c r="BE116" s="118"/>
      <c r="BF116" s="118"/>
      <c r="BG116" s="118"/>
      <c r="BH116" s="118"/>
      <c r="BI116" s="118"/>
      <c r="BJ116" s="121"/>
      <c r="BK116" s="118"/>
      <c r="BL116" s="121"/>
      <c r="BM116" s="118"/>
      <c r="BN116" s="118"/>
      <c r="BO116" s="118"/>
      <c r="BP116" s="118"/>
      <c r="BQ116" s="118"/>
      <c r="BR116" s="284"/>
      <c r="BS116" s="118"/>
      <c r="BT116" s="122"/>
      <c r="BU116" s="159"/>
    </row>
    <row r="117" spans="1:73" ht="19.5" customHeight="1" thickBot="1" x14ac:dyDescent="0.3">
      <c r="A117" s="307" t="s">
        <v>277</v>
      </c>
      <c r="B117" s="308"/>
      <c r="C117" s="308"/>
      <c r="D117" s="308"/>
      <c r="E117" s="308"/>
      <c r="F117" s="308"/>
      <c r="G117" s="308"/>
      <c r="H117" s="308"/>
      <c r="I117" s="308"/>
      <c r="J117" s="308"/>
      <c r="K117" s="308"/>
      <c r="L117" s="91">
        <f t="shared" ref="L117:X117" si="50">COUNTA(L107:L116)</f>
        <v>0</v>
      </c>
      <c r="M117" s="92">
        <f t="shared" si="50"/>
        <v>0</v>
      </c>
      <c r="N117" s="91">
        <f t="shared" si="50"/>
        <v>0</v>
      </c>
      <c r="O117" s="92">
        <f t="shared" si="50"/>
        <v>0</v>
      </c>
      <c r="P117" s="91">
        <f t="shared" si="50"/>
        <v>0</v>
      </c>
      <c r="Q117" s="92">
        <f t="shared" si="50"/>
        <v>0</v>
      </c>
      <c r="R117" s="91">
        <f t="shared" si="50"/>
        <v>0</v>
      </c>
      <c r="S117" s="92">
        <f t="shared" si="50"/>
        <v>0</v>
      </c>
      <c r="T117" s="92">
        <f t="shared" si="50"/>
        <v>0</v>
      </c>
      <c r="U117" s="92">
        <f t="shared" si="50"/>
        <v>0</v>
      </c>
      <c r="V117" s="92">
        <f t="shared" si="50"/>
        <v>0</v>
      </c>
      <c r="W117" s="92">
        <f t="shared" si="50"/>
        <v>0</v>
      </c>
      <c r="X117" s="93">
        <f t="shared" si="50"/>
        <v>0</v>
      </c>
      <c r="Y117" s="94"/>
      <c r="Z117" s="94"/>
      <c r="AA117" s="94"/>
      <c r="AB117" s="94"/>
      <c r="AC117" s="94"/>
      <c r="AD117" s="123" t="e">
        <f>COUNTIF(AD107:AD116, "=&lt;1:00:00")/COUNTA(Z107:Z116)</f>
        <v>#DIV/0!</v>
      </c>
      <c r="AE117" s="94"/>
      <c r="AF117" s="94"/>
      <c r="AG117" s="94"/>
      <c r="AH117" s="123" t="e">
        <f>COUNTIF(AH107:AH116, "=&lt;0:12:00")/COUNTA(AE107:AE116)</f>
        <v>#DIV/0!</v>
      </c>
      <c r="AI117" s="92">
        <f>SUM(AI107:AI116)</f>
        <v>0</v>
      </c>
      <c r="AJ117" s="92">
        <f>SUM(AJ107:AJ116)</f>
        <v>0</v>
      </c>
      <c r="AK117" s="92">
        <f>SUM(AK107:AK116)</f>
        <v>0</v>
      </c>
      <c r="AL117" s="92">
        <f>SUM(AL107:AL116)</f>
        <v>0</v>
      </c>
      <c r="AM117" s="92">
        <f>SUM(AM107:AM116)</f>
        <v>0</v>
      </c>
      <c r="AN117" s="68"/>
      <c r="AO117" s="69"/>
      <c r="AP117" s="69"/>
      <c r="AQ117" s="69"/>
      <c r="AR117" s="69"/>
      <c r="AS117" s="84">
        <f>COUNTA(AS107:AS116)</f>
        <v>0</v>
      </c>
      <c r="AT117" s="96"/>
      <c r="AU117" s="70"/>
      <c r="AV117" s="70"/>
      <c r="AW117" s="129">
        <f>SUM(AW107:AW116)</f>
        <v>0</v>
      </c>
      <c r="AX117" s="123" t="e">
        <f>COUNTA((AS107:AS116))/((COUNTA(AS107:AS116)+COUNTIF(AW107:AW116,"0")))</f>
        <v>#DIV/0!</v>
      </c>
      <c r="AY117" s="94"/>
      <c r="AZ117" s="95"/>
      <c r="BA117" s="131">
        <f>SUM(BA107:BA116)</f>
        <v>0</v>
      </c>
      <c r="BB117" s="70"/>
      <c r="BC117" s="92">
        <f>SUM(BC107:BC116)</f>
        <v>0</v>
      </c>
      <c r="BD117" s="92">
        <f t="shared" ref="BD117:BI117" si="51">SUM(BD107:BD116)</f>
        <v>0</v>
      </c>
      <c r="BE117" s="92">
        <f t="shared" si="51"/>
        <v>0</v>
      </c>
      <c r="BF117" s="92">
        <f t="shared" si="51"/>
        <v>0</v>
      </c>
      <c r="BG117" s="92">
        <f t="shared" si="51"/>
        <v>0</v>
      </c>
      <c r="BH117" s="96"/>
      <c r="BI117" s="92">
        <f t="shared" si="51"/>
        <v>0</v>
      </c>
      <c r="BJ117" s="96"/>
      <c r="BK117" s="92">
        <f t="shared" ref="BK117" si="52">SUM(BK107:BK116)</f>
        <v>0</v>
      </c>
      <c r="BL117" s="96"/>
      <c r="BM117" s="96"/>
      <c r="BN117" s="92">
        <f t="shared" ref="BN117" si="53">SUM(BN107:BN116)</f>
        <v>0</v>
      </c>
      <c r="BO117" s="92">
        <f>SUM(BO107:BO116)</f>
        <v>0</v>
      </c>
      <c r="BP117" s="96"/>
      <c r="BQ117" s="92">
        <f t="shared" ref="BQ117" si="54">SUM(BQ107:BQ116)</f>
        <v>0</v>
      </c>
      <c r="BR117" s="132" t="e">
        <f>COUNTIF(BK107:BK116,"1")/COUNTIF(BI107:BI116,"1")</f>
        <v>#DIV/0!</v>
      </c>
      <c r="BS117" s="97"/>
      <c r="BT117" s="97"/>
      <c r="BU117" s="140"/>
    </row>
    <row r="118" spans="1:73" x14ac:dyDescent="0.25">
      <c r="A118" s="273"/>
      <c r="B118" s="306" t="s">
        <v>221</v>
      </c>
      <c r="C118" s="306"/>
      <c r="D118" s="306"/>
      <c r="E118" s="306"/>
      <c r="F118" s="306"/>
      <c r="G118" s="306"/>
      <c r="H118" s="306"/>
      <c r="I118" s="277">
        <f>SUM(L117:X117)</f>
        <v>0</v>
      </c>
      <c r="J118" s="277"/>
      <c r="K118" s="277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130"/>
      <c r="BT118" s="130"/>
      <c r="BU118" s="160"/>
    </row>
    <row r="119" spans="1:73" x14ac:dyDescent="0.25">
      <c r="A119" s="274"/>
      <c r="B119" s="282" t="s">
        <v>230</v>
      </c>
      <c r="C119" s="282"/>
      <c r="D119" s="282"/>
      <c r="E119" s="282"/>
      <c r="F119" s="282"/>
      <c r="G119" s="282"/>
      <c r="H119" s="282"/>
      <c r="I119" s="278">
        <f>AS117</f>
        <v>0</v>
      </c>
      <c r="J119" s="278"/>
      <c r="K119" s="278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130"/>
      <c r="BT119" s="130"/>
      <c r="BU119" s="160"/>
    </row>
    <row r="120" spans="1:73" x14ac:dyDescent="0.25">
      <c r="A120" s="274"/>
      <c r="B120" s="282" t="s">
        <v>274</v>
      </c>
      <c r="C120" s="282"/>
      <c r="D120" s="282"/>
      <c r="E120" s="282"/>
      <c r="F120" s="282"/>
      <c r="G120" s="282"/>
      <c r="H120" s="282"/>
      <c r="I120" s="278"/>
      <c r="J120" s="278"/>
      <c r="K120" s="278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130"/>
      <c r="BT120" s="130"/>
      <c r="BU120" s="160"/>
    </row>
    <row r="121" spans="1:73" x14ac:dyDescent="0.25">
      <c r="A121" s="274"/>
      <c r="B121" s="282" t="s">
        <v>273</v>
      </c>
      <c r="C121" s="282"/>
      <c r="D121" s="282"/>
      <c r="E121" s="282"/>
      <c r="F121" s="282"/>
      <c r="G121" s="282"/>
      <c r="H121" s="282"/>
      <c r="I121" s="278"/>
      <c r="J121" s="278"/>
      <c r="K121" s="278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130"/>
      <c r="BT121" s="130"/>
      <c r="BU121" s="160"/>
    </row>
    <row r="122" spans="1:73" ht="19.5" thickBot="1" x14ac:dyDescent="0.3">
      <c r="A122" s="275"/>
      <c r="B122" s="297" t="s">
        <v>231</v>
      </c>
      <c r="C122" s="297"/>
      <c r="D122" s="297"/>
      <c r="E122" s="297"/>
      <c r="F122" s="297"/>
      <c r="G122" s="297"/>
      <c r="H122" s="297"/>
      <c r="I122" s="315" t="e">
        <f>I120/COUNTA(I107:I116)</f>
        <v>#DIV/0!</v>
      </c>
      <c r="J122" s="316"/>
      <c r="K122" s="316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130"/>
      <c r="BT122" s="130"/>
      <c r="BU122" s="160"/>
    </row>
    <row r="123" spans="1:73" s="30" customFormat="1" ht="24" customHeight="1" thickBot="1" x14ac:dyDescent="0.3">
      <c r="A123" s="293" t="s">
        <v>20</v>
      </c>
      <c r="B123" s="294"/>
      <c r="C123" s="294"/>
      <c r="D123" s="294"/>
      <c r="E123" s="294"/>
      <c r="F123" s="294"/>
      <c r="G123" s="294"/>
      <c r="H123" s="294"/>
      <c r="I123" s="294"/>
      <c r="J123" s="294"/>
      <c r="K123" s="294"/>
      <c r="L123" s="144">
        <f t="shared" ref="L123:X123" si="55">SUM(L85+L101+L117)</f>
        <v>0</v>
      </c>
      <c r="M123" s="145">
        <f t="shared" si="55"/>
        <v>0</v>
      </c>
      <c r="N123" s="144">
        <f t="shared" si="55"/>
        <v>0</v>
      </c>
      <c r="O123" s="145">
        <f t="shared" si="55"/>
        <v>0</v>
      </c>
      <c r="P123" s="144">
        <f t="shared" si="55"/>
        <v>0</v>
      </c>
      <c r="Q123" s="145">
        <f t="shared" si="55"/>
        <v>0</v>
      </c>
      <c r="R123" s="144">
        <f t="shared" si="55"/>
        <v>0</v>
      </c>
      <c r="S123" s="145">
        <f t="shared" si="55"/>
        <v>0</v>
      </c>
      <c r="T123" s="145">
        <f t="shared" si="55"/>
        <v>0</v>
      </c>
      <c r="U123" s="145">
        <f t="shared" si="55"/>
        <v>0</v>
      </c>
      <c r="V123" s="145">
        <f t="shared" si="55"/>
        <v>0</v>
      </c>
      <c r="W123" s="145">
        <f t="shared" si="55"/>
        <v>0</v>
      </c>
      <c r="X123" s="145">
        <f t="shared" si="55"/>
        <v>0</v>
      </c>
      <c r="Y123" s="71"/>
      <c r="Z123" s="72"/>
      <c r="AA123" s="72"/>
      <c r="AB123" s="72"/>
      <c r="AC123" s="72"/>
      <c r="AD123" s="123" t="e">
        <f>SUM(AD85+AD101+AD117)/3</f>
        <v>#DIV/0!</v>
      </c>
      <c r="AE123" s="72"/>
      <c r="AF123" s="72"/>
      <c r="AG123" s="72"/>
      <c r="AH123" s="123" t="e">
        <f>SUM(AH85+AH101+AH117)/3</f>
        <v>#DIV/0!</v>
      </c>
      <c r="AI123" s="145">
        <f>SUM(AI85+AI101+AI117)</f>
        <v>0</v>
      </c>
      <c r="AJ123" s="145">
        <f t="shared" ref="AJ123:AM123" si="56">SUM(AJ85+AJ101+AJ117)</f>
        <v>0</v>
      </c>
      <c r="AK123" s="145">
        <f t="shared" si="56"/>
        <v>0</v>
      </c>
      <c r="AL123" s="145">
        <f t="shared" si="56"/>
        <v>0</v>
      </c>
      <c r="AM123" s="145">
        <f t="shared" si="56"/>
        <v>0</v>
      </c>
      <c r="AN123" s="299"/>
      <c r="AO123" s="300"/>
      <c r="AP123" s="300"/>
      <c r="AQ123" s="300"/>
      <c r="AR123" s="300"/>
      <c r="AS123" s="300"/>
      <c r="AT123" s="300"/>
      <c r="AU123" s="301"/>
      <c r="AV123" s="171"/>
      <c r="AW123" s="145">
        <f>SUM(AW85+AW101+AW117)</f>
        <v>0</v>
      </c>
      <c r="AX123" s="147" t="e">
        <f>SUM(AX85+AX101+AX117)/3</f>
        <v>#DIV/0!</v>
      </c>
      <c r="AY123" s="170"/>
      <c r="AZ123" s="171"/>
      <c r="BA123" s="145">
        <f>SUM(BA85+BA101+BA117)</f>
        <v>0</v>
      </c>
      <c r="BB123" s="142"/>
      <c r="BC123" s="145">
        <f>SUM(BC85+BC101+BC117)</f>
        <v>0</v>
      </c>
      <c r="BD123" s="145">
        <f t="shared" ref="BD123:BI123" si="57">SUM(BD85+BD101+BD117)</f>
        <v>0</v>
      </c>
      <c r="BE123" s="145">
        <f t="shared" si="57"/>
        <v>0</v>
      </c>
      <c r="BF123" s="145">
        <f t="shared" si="57"/>
        <v>0</v>
      </c>
      <c r="BG123" s="145">
        <f t="shared" si="57"/>
        <v>0</v>
      </c>
      <c r="BH123" s="142"/>
      <c r="BI123" s="145">
        <f t="shared" si="57"/>
        <v>0</v>
      </c>
      <c r="BJ123" s="142"/>
      <c r="BK123" s="145">
        <f>SUM(BK85+BK101+BK117)</f>
        <v>0</v>
      </c>
      <c r="BL123" s="96"/>
      <c r="BM123" s="96"/>
      <c r="BN123" s="145">
        <f>SUM(BN85+BN101+BN117)</f>
        <v>0</v>
      </c>
      <c r="BO123" s="146">
        <f>SUM(BO85+BO101+BO117)</f>
        <v>0</v>
      </c>
      <c r="BP123" s="96"/>
      <c r="BQ123" s="145">
        <f>SUM(BQ85+BQ101+BQ117)</f>
        <v>0</v>
      </c>
      <c r="BR123" s="148" t="e">
        <f>SUM(BR85+BR101+BR117)/3</f>
        <v>#DIV/0!</v>
      </c>
      <c r="BS123" s="71"/>
      <c r="BT123" s="71"/>
      <c r="BU123" s="154"/>
    </row>
    <row r="124" spans="1:73" s="30" customFormat="1" x14ac:dyDescent="0.25">
      <c r="A124" s="286"/>
      <c r="B124" s="276" t="s">
        <v>8</v>
      </c>
      <c r="C124" s="276"/>
      <c r="D124" s="276"/>
      <c r="E124" s="276"/>
      <c r="F124" s="276"/>
      <c r="G124" s="276"/>
      <c r="H124" s="276"/>
      <c r="I124" s="304">
        <f>SUM(I86+I102+I118)</f>
        <v>0</v>
      </c>
      <c r="J124" s="304"/>
      <c r="K124" s="304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0"/>
      <c r="BS124" s="130"/>
      <c r="BT124" s="130"/>
      <c r="BU124" s="160"/>
    </row>
    <row r="125" spans="1:73" s="30" customFormat="1" x14ac:dyDescent="0.25">
      <c r="A125" s="286"/>
      <c r="B125" s="298" t="s">
        <v>230</v>
      </c>
      <c r="C125" s="298"/>
      <c r="D125" s="298"/>
      <c r="E125" s="298"/>
      <c r="F125" s="298"/>
      <c r="G125" s="298"/>
      <c r="H125" s="298"/>
      <c r="I125" s="303">
        <f>SUM(I87+I103+I119)</f>
        <v>0</v>
      </c>
      <c r="J125" s="303"/>
      <c r="K125" s="303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130"/>
      <c r="BT125" s="130"/>
      <c r="BU125" s="160"/>
    </row>
    <row r="126" spans="1:73" s="30" customFormat="1" x14ac:dyDescent="0.25">
      <c r="A126" s="286"/>
      <c r="B126" s="298" t="s">
        <v>274</v>
      </c>
      <c r="C126" s="298"/>
      <c r="D126" s="298"/>
      <c r="E126" s="298"/>
      <c r="F126" s="298"/>
      <c r="G126" s="298"/>
      <c r="H126" s="298"/>
      <c r="I126" s="303">
        <f>SUM(I88+I104+I120)</f>
        <v>0</v>
      </c>
      <c r="J126" s="303"/>
      <c r="K126" s="303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130"/>
      <c r="BT126" s="130"/>
      <c r="BU126" s="160"/>
    </row>
    <row r="127" spans="1:73" s="30" customFormat="1" x14ac:dyDescent="0.25">
      <c r="A127" s="286"/>
      <c r="B127" s="298" t="s">
        <v>273</v>
      </c>
      <c r="C127" s="298"/>
      <c r="D127" s="298"/>
      <c r="E127" s="298"/>
      <c r="F127" s="298"/>
      <c r="G127" s="298"/>
      <c r="H127" s="298"/>
      <c r="I127" s="303">
        <f>SUM(I89,I105,I121)</f>
        <v>0</v>
      </c>
      <c r="J127" s="303"/>
      <c r="K127" s="303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130"/>
      <c r="BT127" s="130"/>
      <c r="BU127" s="160"/>
    </row>
    <row r="128" spans="1:73" s="30" customFormat="1" ht="19.5" thickBot="1" x14ac:dyDescent="0.3">
      <c r="A128" s="286"/>
      <c r="B128" s="325" t="s">
        <v>231</v>
      </c>
      <c r="C128" s="325"/>
      <c r="D128" s="325"/>
      <c r="E128" s="325"/>
      <c r="F128" s="325"/>
      <c r="G128" s="325"/>
      <c r="H128" s="325"/>
      <c r="I128" s="326" t="e">
        <f>I126/COUNTA(I75:I84,I91:I100,I107:I116)</f>
        <v>#DIV/0!</v>
      </c>
      <c r="J128" s="327"/>
      <c r="K128" s="327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130"/>
      <c r="BT128" s="130"/>
      <c r="BU128" s="160"/>
    </row>
    <row r="129" spans="1:73" s="81" customFormat="1" ht="25.9" customHeight="1" thickBot="1" x14ac:dyDescent="0.3">
      <c r="A129" s="279" t="s">
        <v>219</v>
      </c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80"/>
      <c r="AT129" s="280"/>
      <c r="AU129" s="280"/>
      <c r="AV129" s="280"/>
      <c r="AW129" s="280"/>
      <c r="AX129" s="280"/>
      <c r="AY129" s="280"/>
      <c r="AZ129" s="280"/>
      <c r="BA129" s="280"/>
      <c r="BB129" s="280"/>
      <c r="BC129" s="280"/>
      <c r="BD129" s="280"/>
      <c r="BE129" s="280"/>
      <c r="BF129" s="280"/>
      <c r="BG129" s="280"/>
      <c r="BH129" s="280"/>
      <c r="BI129" s="280"/>
      <c r="BJ129" s="280"/>
      <c r="BK129" s="280"/>
      <c r="BL129" s="280"/>
      <c r="BM129" s="280"/>
      <c r="BN129" s="280"/>
      <c r="BO129" s="280"/>
      <c r="BP129" s="280"/>
      <c r="BQ129" s="280"/>
      <c r="BR129" s="280"/>
      <c r="BS129" s="280"/>
      <c r="BT129" s="280"/>
      <c r="BU129" s="281"/>
    </row>
    <row r="130" spans="1:73" x14ac:dyDescent="0.25">
      <c r="A130" s="161">
        <v>1</v>
      </c>
      <c r="B130" s="305" t="s">
        <v>249</v>
      </c>
      <c r="C130" s="65"/>
      <c r="D130" s="65"/>
      <c r="E130" s="62"/>
      <c r="F130" s="80"/>
      <c r="G130" s="65"/>
      <c r="H130" s="65"/>
      <c r="I130" s="80"/>
      <c r="J130" s="65"/>
      <c r="K130" s="85"/>
      <c r="L130" s="100"/>
      <c r="M130" s="99"/>
      <c r="N130" s="100"/>
      <c r="O130" s="101"/>
      <c r="P130" s="100"/>
      <c r="Q130" s="102"/>
      <c r="R130" s="100"/>
      <c r="S130" s="102"/>
      <c r="T130" s="102"/>
      <c r="U130" s="102"/>
      <c r="V130" s="103"/>
      <c r="W130" s="102"/>
      <c r="X130" s="98"/>
      <c r="Y130" s="98"/>
      <c r="Z130" s="64"/>
      <c r="AA130" s="65"/>
      <c r="AB130" s="64"/>
      <c r="AC130" s="64"/>
      <c r="AD130" s="63" t="str">
        <f>TEXT(AC130-Z130, "d:hh:mm")</f>
        <v>0:00:00</v>
      </c>
      <c r="AE130" s="64"/>
      <c r="AF130" s="104"/>
      <c r="AG130" s="64"/>
      <c r="AH130" s="63" t="str">
        <f>TEXT(AG130-AE130, "d:hh:mm")</f>
        <v>0:00:00</v>
      </c>
      <c r="AI130" s="104"/>
      <c r="AJ130" s="104"/>
      <c r="AK130" s="104"/>
      <c r="AL130" s="104"/>
      <c r="AM130" s="104"/>
      <c r="AN130" s="64"/>
      <c r="AO130" s="64"/>
      <c r="AP130" s="64"/>
      <c r="AQ130" s="65"/>
      <c r="AR130" s="64"/>
      <c r="AS130" s="64"/>
      <c r="AT130" s="105"/>
      <c r="AU130" s="105"/>
      <c r="AV130" s="113"/>
      <c r="AW130" s="104"/>
      <c r="AX130" s="320" t="e">
        <f>COUNTA((AS130:AS139))/((COUNTA(AS130:AS139)+COUNTA(AT130:AT139)))</f>
        <v>#DIV/0!</v>
      </c>
      <c r="AY130" s="80"/>
      <c r="AZ130" s="57">
        <f t="shared" ref="AZ130:AZ139" si="58">AY130-AA130</f>
        <v>0</v>
      </c>
      <c r="BA130" s="104"/>
      <c r="BB130" s="104"/>
      <c r="BC130" s="104"/>
      <c r="BD130" s="104"/>
      <c r="BE130" s="104"/>
      <c r="BF130" s="104"/>
      <c r="BG130" s="104"/>
      <c r="BH130" s="112"/>
      <c r="BI130" s="104"/>
      <c r="BJ130" s="106"/>
      <c r="BK130" s="104"/>
      <c r="BL130" s="106"/>
      <c r="BM130" s="104"/>
      <c r="BN130" s="104"/>
      <c r="BO130" s="112"/>
      <c r="BP130" s="112"/>
      <c r="BQ130" s="112"/>
      <c r="BR130" s="283" t="e">
        <f>COUNTIF(BK130:BK139,"1")/COUNTIF(BI130:BI139,"1")</f>
        <v>#DIV/0!</v>
      </c>
      <c r="BS130" s="150"/>
      <c r="BT130" s="149"/>
      <c r="BU130" s="162"/>
    </row>
    <row r="131" spans="1:73" x14ac:dyDescent="0.25">
      <c r="A131" s="156">
        <f>A130+1</f>
        <v>2</v>
      </c>
      <c r="B131" s="291"/>
      <c r="C131" s="66"/>
      <c r="D131" s="66"/>
      <c r="E131" s="18"/>
      <c r="F131" s="108"/>
      <c r="G131" s="66"/>
      <c r="H131" s="66"/>
      <c r="I131" s="108"/>
      <c r="J131" s="66"/>
      <c r="K131" s="85"/>
      <c r="L131" s="110"/>
      <c r="M131" s="109"/>
      <c r="N131" s="110"/>
      <c r="O131" s="111"/>
      <c r="P131" s="110"/>
      <c r="Q131" s="111"/>
      <c r="R131" s="110"/>
      <c r="S131" s="111"/>
      <c r="T131" s="111"/>
      <c r="U131" s="111"/>
      <c r="V131" s="134"/>
      <c r="W131" s="111"/>
      <c r="X131" s="85"/>
      <c r="Y131" s="85"/>
      <c r="Z131" s="135"/>
      <c r="AA131" s="66"/>
      <c r="AB131" s="135"/>
      <c r="AC131" s="135"/>
      <c r="AD131" s="86" t="str">
        <f t="shared" ref="AD131:AD139" si="59">TEXT(AC131-Z131, "d:hh:mm")</f>
        <v>0:00:00</v>
      </c>
      <c r="AE131" s="135"/>
      <c r="AF131" s="112"/>
      <c r="AG131" s="135"/>
      <c r="AH131" s="86" t="str">
        <f t="shared" ref="AH131:AH139" si="60">TEXT(AG131-AE131, "d:hh:mm")</f>
        <v>0:00:00</v>
      </c>
      <c r="AI131" s="112"/>
      <c r="AJ131" s="112"/>
      <c r="AK131" s="112"/>
      <c r="AL131" s="112"/>
      <c r="AM131" s="112"/>
      <c r="AN131" s="135"/>
      <c r="AO131" s="135"/>
      <c r="AP131" s="135"/>
      <c r="AQ131" s="66"/>
      <c r="AR131" s="135"/>
      <c r="AS131" s="135"/>
      <c r="AT131" s="113"/>
      <c r="AU131" s="113"/>
      <c r="AV131" s="113"/>
      <c r="AW131" s="112"/>
      <c r="AX131" s="320"/>
      <c r="AY131" s="108"/>
      <c r="AZ131" s="136">
        <f t="shared" si="58"/>
        <v>0</v>
      </c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4"/>
      <c r="BK131" s="112"/>
      <c r="BL131" s="114"/>
      <c r="BM131" s="112"/>
      <c r="BN131" s="112"/>
      <c r="BO131" s="112"/>
      <c r="BP131" s="112"/>
      <c r="BQ131" s="112"/>
      <c r="BR131" s="283"/>
      <c r="BS131" s="115"/>
      <c r="BT131" s="107"/>
      <c r="BU131" s="157"/>
    </row>
    <row r="132" spans="1:73" x14ac:dyDescent="0.25">
      <c r="A132" s="156">
        <f t="shared" ref="A132:A139" si="61">A131+1</f>
        <v>3</v>
      </c>
      <c r="B132" s="291"/>
      <c r="C132" s="66"/>
      <c r="D132" s="66"/>
      <c r="E132" s="18"/>
      <c r="F132" s="108"/>
      <c r="G132" s="66"/>
      <c r="H132" s="66"/>
      <c r="I132" s="108"/>
      <c r="J132" s="66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134"/>
      <c r="W132" s="85"/>
      <c r="X132" s="85"/>
      <c r="Y132" s="85"/>
      <c r="Z132" s="135"/>
      <c r="AA132" s="66"/>
      <c r="AB132" s="135"/>
      <c r="AC132" s="135"/>
      <c r="AD132" s="86" t="str">
        <f t="shared" si="59"/>
        <v>0:00:00</v>
      </c>
      <c r="AE132" s="135"/>
      <c r="AF132" s="112"/>
      <c r="AG132" s="135"/>
      <c r="AH132" s="86" t="str">
        <f t="shared" si="60"/>
        <v>0:00:00</v>
      </c>
      <c r="AI132" s="112"/>
      <c r="AJ132" s="112"/>
      <c r="AK132" s="112"/>
      <c r="AL132" s="112"/>
      <c r="AM132" s="112"/>
      <c r="AN132" s="135"/>
      <c r="AO132" s="135"/>
      <c r="AP132" s="135"/>
      <c r="AQ132" s="66"/>
      <c r="AR132" s="135"/>
      <c r="AS132" s="135"/>
      <c r="AT132" s="112"/>
      <c r="AU132" s="113"/>
      <c r="AV132" s="113"/>
      <c r="AW132" s="112"/>
      <c r="AX132" s="320"/>
      <c r="AY132" s="108"/>
      <c r="AZ132" s="136">
        <f t="shared" si="58"/>
        <v>0</v>
      </c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4"/>
      <c r="BK132" s="112"/>
      <c r="BL132" s="114"/>
      <c r="BM132" s="112"/>
      <c r="BN132" s="112"/>
      <c r="BO132" s="112"/>
      <c r="BP132" s="112"/>
      <c r="BQ132" s="112"/>
      <c r="BR132" s="283"/>
      <c r="BS132" s="112"/>
      <c r="BT132" s="107"/>
      <c r="BU132" s="157"/>
    </row>
    <row r="133" spans="1:73" x14ac:dyDescent="0.25">
      <c r="A133" s="156">
        <f t="shared" si="61"/>
        <v>4</v>
      </c>
      <c r="B133" s="291"/>
      <c r="C133" s="66"/>
      <c r="D133" s="66"/>
      <c r="E133" s="18"/>
      <c r="F133" s="108"/>
      <c r="G133" s="66"/>
      <c r="H133" s="66"/>
      <c r="I133" s="108"/>
      <c r="J133" s="66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134"/>
      <c r="W133" s="85"/>
      <c r="X133" s="85"/>
      <c r="Y133" s="85"/>
      <c r="Z133" s="135"/>
      <c r="AA133" s="66"/>
      <c r="AB133" s="135"/>
      <c r="AC133" s="135"/>
      <c r="AD133" s="86" t="str">
        <f t="shared" si="59"/>
        <v>0:00:00</v>
      </c>
      <c r="AE133" s="135"/>
      <c r="AF133" s="112"/>
      <c r="AG133" s="135"/>
      <c r="AH133" s="86" t="str">
        <f t="shared" si="60"/>
        <v>0:00:00</v>
      </c>
      <c r="AI133" s="112"/>
      <c r="AJ133" s="112"/>
      <c r="AK133" s="112"/>
      <c r="AL133" s="112"/>
      <c r="AM133" s="112"/>
      <c r="AN133" s="135"/>
      <c r="AO133" s="135"/>
      <c r="AP133" s="135"/>
      <c r="AQ133" s="66"/>
      <c r="AR133" s="135"/>
      <c r="AS133" s="135"/>
      <c r="AT133" s="112"/>
      <c r="AU133" s="112"/>
      <c r="AV133" s="112"/>
      <c r="AW133" s="112"/>
      <c r="AX133" s="320"/>
      <c r="AY133" s="108"/>
      <c r="AZ133" s="136">
        <f t="shared" si="58"/>
        <v>0</v>
      </c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4"/>
      <c r="BK133" s="112"/>
      <c r="BL133" s="114"/>
      <c r="BM133" s="112"/>
      <c r="BN133" s="112"/>
      <c r="BO133" s="112"/>
      <c r="BP133" s="112"/>
      <c r="BQ133" s="112"/>
      <c r="BR133" s="283"/>
      <c r="BS133" s="112"/>
      <c r="BT133" s="107"/>
      <c r="BU133" s="157"/>
    </row>
    <row r="134" spans="1:73" x14ac:dyDescent="0.25">
      <c r="A134" s="156">
        <f t="shared" si="61"/>
        <v>5</v>
      </c>
      <c r="B134" s="291"/>
      <c r="C134" s="66"/>
      <c r="D134" s="66"/>
      <c r="E134" s="18"/>
      <c r="F134" s="108"/>
      <c r="G134" s="66"/>
      <c r="H134" s="66"/>
      <c r="I134" s="108"/>
      <c r="J134" s="66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134"/>
      <c r="W134" s="85"/>
      <c r="X134" s="85"/>
      <c r="Y134" s="85"/>
      <c r="Z134" s="135"/>
      <c r="AA134" s="66"/>
      <c r="AB134" s="135"/>
      <c r="AC134" s="135"/>
      <c r="AD134" s="86" t="str">
        <f t="shared" si="59"/>
        <v>0:00:00</v>
      </c>
      <c r="AE134" s="135"/>
      <c r="AF134" s="112"/>
      <c r="AG134" s="135"/>
      <c r="AH134" s="86" t="str">
        <f t="shared" si="60"/>
        <v>0:00:00</v>
      </c>
      <c r="AI134" s="112"/>
      <c r="AJ134" s="112"/>
      <c r="AK134" s="112"/>
      <c r="AL134" s="112"/>
      <c r="AM134" s="112"/>
      <c r="AN134" s="135"/>
      <c r="AO134" s="135"/>
      <c r="AP134" s="135"/>
      <c r="AQ134" s="66"/>
      <c r="AR134" s="135"/>
      <c r="AS134" s="135"/>
      <c r="AT134" s="113"/>
      <c r="AU134" s="113"/>
      <c r="AV134" s="113"/>
      <c r="AW134" s="112"/>
      <c r="AX134" s="320"/>
      <c r="AY134" s="108"/>
      <c r="AZ134" s="136">
        <f t="shared" si="58"/>
        <v>0</v>
      </c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4"/>
      <c r="BK134" s="112"/>
      <c r="BL134" s="114"/>
      <c r="BM134" s="112"/>
      <c r="BN134" s="112"/>
      <c r="BO134" s="112"/>
      <c r="BP134" s="112"/>
      <c r="BQ134" s="112"/>
      <c r="BR134" s="283"/>
      <c r="BS134" s="112"/>
      <c r="BT134" s="107"/>
      <c r="BU134" s="157"/>
    </row>
    <row r="135" spans="1:73" x14ac:dyDescent="0.25">
      <c r="A135" s="156">
        <f t="shared" si="61"/>
        <v>6</v>
      </c>
      <c r="B135" s="291"/>
      <c r="C135" s="66"/>
      <c r="D135" s="66"/>
      <c r="E135" s="18"/>
      <c r="F135" s="108"/>
      <c r="G135" s="66"/>
      <c r="H135" s="66"/>
      <c r="I135" s="108"/>
      <c r="J135" s="66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134"/>
      <c r="W135" s="85"/>
      <c r="X135" s="85"/>
      <c r="Y135" s="85"/>
      <c r="Z135" s="135"/>
      <c r="AA135" s="66"/>
      <c r="AB135" s="135"/>
      <c r="AC135" s="135"/>
      <c r="AD135" s="86" t="str">
        <f t="shared" si="59"/>
        <v>0:00:00</v>
      </c>
      <c r="AE135" s="135"/>
      <c r="AF135" s="112"/>
      <c r="AG135" s="135"/>
      <c r="AH135" s="86" t="str">
        <f t="shared" si="60"/>
        <v>0:00:00</v>
      </c>
      <c r="AI135" s="112"/>
      <c r="AJ135" s="112"/>
      <c r="AK135" s="112"/>
      <c r="AL135" s="112"/>
      <c r="AM135" s="112"/>
      <c r="AN135" s="135"/>
      <c r="AO135" s="135"/>
      <c r="AP135" s="135"/>
      <c r="AQ135" s="66"/>
      <c r="AR135" s="135"/>
      <c r="AS135" s="135"/>
      <c r="AT135" s="113"/>
      <c r="AU135" s="113"/>
      <c r="AV135" s="113"/>
      <c r="AW135" s="112"/>
      <c r="AX135" s="320"/>
      <c r="AY135" s="108"/>
      <c r="AZ135" s="136">
        <f t="shared" si="58"/>
        <v>0</v>
      </c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4"/>
      <c r="BK135" s="112"/>
      <c r="BL135" s="114"/>
      <c r="BM135" s="112"/>
      <c r="BN135" s="112"/>
      <c r="BO135" s="112"/>
      <c r="BP135" s="112"/>
      <c r="BQ135" s="112"/>
      <c r="BR135" s="283"/>
      <c r="BS135" s="112"/>
      <c r="BT135" s="107"/>
      <c r="BU135" s="157"/>
    </row>
    <row r="136" spans="1:73" x14ac:dyDescent="0.25">
      <c r="A136" s="156">
        <f t="shared" si="61"/>
        <v>7</v>
      </c>
      <c r="B136" s="291"/>
      <c r="C136" s="66"/>
      <c r="D136" s="66"/>
      <c r="E136" s="18"/>
      <c r="F136" s="108"/>
      <c r="G136" s="66"/>
      <c r="H136" s="66"/>
      <c r="I136" s="108"/>
      <c r="J136" s="66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134"/>
      <c r="W136" s="85"/>
      <c r="X136" s="85"/>
      <c r="Y136" s="85"/>
      <c r="Z136" s="135"/>
      <c r="AA136" s="66"/>
      <c r="AB136" s="135"/>
      <c r="AC136" s="135"/>
      <c r="AD136" s="86" t="str">
        <f t="shared" si="59"/>
        <v>0:00:00</v>
      </c>
      <c r="AE136" s="135"/>
      <c r="AF136" s="112"/>
      <c r="AG136" s="135"/>
      <c r="AH136" s="86" t="str">
        <f t="shared" si="60"/>
        <v>0:00:00</v>
      </c>
      <c r="AI136" s="112"/>
      <c r="AJ136" s="112"/>
      <c r="AK136" s="112"/>
      <c r="AL136" s="112"/>
      <c r="AM136" s="112"/>
      <c r="AN136" s="135"/>
      <c r="AO136" s="135"/>
      <c r="AP136" s="135"/>
      <c r="AQ136" s="66"/>
      <c r="AR136" s="135"/>
      <c r="AS136" s="135"/>
      <c r="AT136" s="113"/>
      <c r="AU136" s="113"/>
      <c r="AV136" s="113"/>
      <c r="AW136" s="112"/>
      <c r="AX136" s="320"/>
      <c r="AY136" s="108"/>
      <c r="AZ136" s="136">
        <f t="shared" si="58"/>
        <v>0</v>
      </c>
      <c r="BA136" s="112"/>
      <c r="BB136" s="115"/>
      <c r="BC136" s="112"/>
      <c r="BD136" s="112"/>
      <c r="BE136" s="112"/>
      <c r="BF136" s="112"/>
      <c r="BG136" s="112"/>
      <c r="BH136" s="112"/>
      <c r="BI136" s="112"/>
      <c r="BJ136" s="114"/>
      <c r="BK136" s="112"/>
      <c r="BL136" s="114"/>
      <c r="BM136" s="112"/>
      <c r="BN136" s="112"/>
      <c r="BO136" s="112"/>
      <c r="BP136" s="112"/>
      <c r="BQ136" s="112"/>
      <c r="BR136" s="283"/>
      <c r="BS136" s="112"/>
      <c r="BT136" s="107"/>
      <c r="BU136" s="157"/>
    </row>
    <row r="137" spans="1:73" x14ac:dyDescent="0.25">
      <c r="A137" s="156">
        <f t="shared" si="61"/>
        <v>8</v>
      </c>
      <c r="B137" s="291"/>
      <c r="C137" s="66"/>
      <c r="D137" s="66"/>
      <c r="E137" s="18"/>
      <c r="F137" s="108"/>
      <c r="G137" s="66"/>
      <c r="H137" s="66"/>
      <c r="I137" s="108"/>
      <c r="J137" s="66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134"/>
      <c r="W137" s="85"/>
      <c r="X137" s="85"/>
      <c r="Y137" s="85"/>
      <c r="Z137" s="135"/>
      <c r="AA137" s="66"/>
      <c r="AB137" s="135"/>
      <c r="AC137" s="135"/>
      <c r="AD137" s="86" t="str">
        <f t="shared" si="59"/>
        <v>0:00:00</v>
      </c>
      <c r="AE137" s="135"/>
      <c r="AF137" s="112"/>
      <c r="AG137" s="135"/>
      <c r="AH137" s="86" t="str">
        <f t="shared" si="60"/>
        <v>0:00:00</v>
      </c>
      <c r="AI137" s="112"/>
      <c r="AJ137" s="112"/>
      <c r="AK137" s="112"/>
      <c r="AL137" s="112"/>
      <c r="AM137" s="112"/>
      <c r="AN137" s="135"/>
      <c r="AO137" s="135"/>
      <c r="AP137" s="135"/>
      <c r="AQ137" s="66"/>
      <c r="AR137" s="135"/>
      <c r="AS137" s="135"/>
      <c r="AT137" s="113"/>
      <c r="AU137" s="113"/>
      <c r="AV137" s="113"/>
      <c r="AW137" s="112"/>
      <c r="AX137" s="320"/>
      <c r="AY137" s="108"/>
      <c r="AZ137" s="136">
        <f t="shared" si="58"/>
        <v>0</v>
      </c>
      <c r="BA137" s="112"/>
      <c r="BB137" s="115"/>
      <c r="BC137" s="112"/>
      <c r="BD137" s="112"/>
      <c r="BE137" s="112"/>
      <c r="BF137" s="112"/>
      <c r="BG137" s="112"/>
      <c r="BH137" s="112"/>
      <c r="BI137" s="112"/>
      <c r="BJ137" s="114"/>
      <c r="BK137" s="112"/>
      <c r="BL137" s="114"/>
      <c r="BM137" s="112"/>
      <c r="BN137" s="112"/>
      <c r="BO137" s="112"/>
      <c r="BP137" s="112"/>
      <c r="BQ137" s="112"/>
      <c r="BR137" s="283"/>
      <c r="BS137" s="112"/>
      <c r="BT137" s="107"/>
      <c r="BU137" s="157"/>
    </row>
    <row r="138" spans="1:73" x14ac:dyDescent="0.25">
      <c r="A138" s="156">
        <f t="shared" si="61"/>
        <v>9</v>
      </c>
      <c r="B138" s="291"/>
      <c r="C138" s="66"/>
      <c r="D138" s="66"/>
      <c r="E138" s="18"/>
      <c r="F138" s="108"/>
      <c r="G138" s="66"/>
      <c r="H138" s="66"/>
      <c r="I138" s="108"/>
      <c r="J138" s="66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134"/>
      <c r="W138" s="85"/>
      <c r="X138" s="85"/>
      <c r="Y138" s="85"/>
      <c r="Z138" s="135"/>
      <c r="AA138" s="66"/>
      <c r="AB138" s="135"/>
      <c r="AC138" s="135"/>
      <c r="AD138" s="86" t="str">
        <f t="shared" si="59"/>
        <v>0:00:00</v>
      </c>
      <c r="AE138" s="135"/>
      <c r="AF138" s="112"/>
      <c r="AG138" s="135"/>
      <c r="AH138" s="86" t="str">
        <f t="shared" si="60"/>
        <v>0:00:00</v>
      </c>
      <c r="AI138" s="112"/>
      <c r="AJ138" s="112"/>
      <c r="AK138" s="112"/>
      <c r="AL138" s="112"/>
      <c r="AM138" s="112"/>
      <c r="AN138" s="135"/>
      <c r="AO138" s="135"/>
      <c r="AP138" s="135"/>
      <c r="AQ138" s="66"/>
      <c r="AR138" s="135"/>
      <c r="AS138" s="135"/>
      <c r="AT138" s="113"/>
      <c r="AU138" s="113"/>
      <c r="AV138" s="113"/>
      <c r="AW138" s="112"/>
      <c r="AX138" s="320"/>
      <c r="AY138" s="108"/>
      <c r="AZ138" s="136">
        <f t="shared" si="58"/>
        <v>0</v>
      </c>
      <c r="BA138" s="112"/>
      <c r="BB138" s="115"/>
      <c r="BC138" s="112"/>
      <c r="BD138" s="112"/>
      <c r="BE138" s="112"/>
      <c r="BF138" s="112"/>
      <c r="BG138" s="112"/>
      <c r="BH138" s="112"/>
      <c r="BI138" s="112"/>
      <c r="BJ138" s="114"/>
      <c r="BK138" s="112"/>
      <c r="BL138" s="114"/>
      <c r="BM138" s="112"/>
      <c r="BN138" s="112"/>
      <c r="BO138" s="112"/>
      <c r="BP138" s="112"/>
      <c r="BQ138" s="112"/>
      <c r="BR138" s="283"/>
      <c r="BS138" s="112"/>
      <c r="BT138" s="107"/>
      <c r="BU138" s="157"/>
    </row>
    <row r="139" spans="1:73" ht="19.5" thickBot="1" x14ac:dyDescent="0.3">
      <c r="A139" s="158">
        <f t="shared" si="61"/>
        <v>10</v>
      </c>
      <c r="B139" s="292"/>
      <c r="C139" s="88"/>
      <c r="D139" s="88"/>
      <c r="E139" s="19"/>
      <c r="F139" s="116"/>
      <c r="G139" s="88"/>
      <c r="H139" s="88"/>
      <c r="I139" s="116"/>
      <c r="J139" s="88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37"/>
      <c r="W139" s="117"/>
      <c r="X139" s="117"/>
      <c r="Y139" s="117"/>
      <c r="Z139" s="138"/>
      <c r="AA139" s="88"/>
      <c r="AB139" s="138"/>
      <c r="AC139" s="138"/>
      <c r="AD139" s="87" t="str">
        <f t="shared" si="59"/>
        <v>0:00:00</v>
      </c>
      <c r="AE139" s="138"/>
      <c r="AF139" s="118"/>
      <c r="AG139" s="138"/>
      <c r="AH139" s="87" t="str">
        <f t="shared" si="60"/>
        <v>0:00:00</v>
      </c>
      <c r="AI139" s="118"/>
      <c r="AJ139" s="118"/>
      <c r="AK139" s="118"/>
      <c r="AL139" s="118"/>
      <c r="AM139" s="118"/>
      <c r="AN139" s="138"/>
      <c r="AO139" s="138"/>
      <c r="AP139" s="138"/>
      <c r="AQ139" s="88"/>
      <c r="AR139" s="138"/>
      <c r="AS139" s="138"/>
      <c r="AT139" s="119"/>
      <c r="AU139" s="119"/>
      <c r="AV139" s="119"/>
      <c r="AW139" s="118"/>
      <c r="AX139" s="321"/>
      <c r="AY139" s="116"/>
      <c r="AZ139" s="139">
        <f t="shared" si="58"/>
        <v>0</v>
      </c>
      <c r="BA139" s="118"/>
      <c r="BB139" s="120"/>
      <c r="BC139" s="118"/>
      <c r="BD139" s="118"/>
      <c r="BE139" s="118"/>
      <c r="BF139" s="118"/>
      <c r="BG139" s="118"/>
      <c r="BH139" s="118"/>
      <c r="BI139" s="118"/>
      <c r="BJ139" s="121"/>
      <c r="BK139" s="118"/>
      <c r="BL139" s="121"/>
      <c r="BM139" s="118"/>
      <c r="BN139" s="118"/>
      <c r="BO139" s="118"/>
      <c r="BP139" s="118"/>
      <c r="BQ139" s="118"/>
      <c r="BR139" s="284"/>
      <c r="BS139" s="118"/>
      <c r="BT139" s="122"/>
      <c r="BU139" s="159"/>
    </row>
    <row r="140" spans="1:73" ht="19.5" customHeight="1" thickBot="1" x14ac:dyDescent="0.3">
      <c r="A140" s="307" t="s">
        <v>277</v>
      </c>
      <c r="B140" s="308"/>
      <c r="C140" s="308"/>
      <c r="D140" s="308"/>
      <c r="E140" s="308"/>
      <c r="F140" s="308"/>
      <c r="G140" s="308"/>
      <c r="H140" s="308"/>
      <c r="I140" s="308"/>
      <c r="J140" s="308"/>
      <c r="K140" s="308"/>
      <c r="L140" s="91">
        <f t="shared" ref="L140:X140" si="62">COUNTA(L130:L139)</f>
        <v>0</v>
      </c>
      <c r="M140" s="92">
        <f t="shared" si="62"/>
        <v>0</v>
      </c>
      <c r="N140" s="91">
        <f t="shared" si="62"/>
        <v>0</v>
      </c>
      <c r="O140" s="92">
        <f t="shared" si="62"/>
        <v>0</v>
      </c>
      <c r="P140" s="91">
        <f t="shared" si="62"/>
        <v>0</v>
      </c>
      <c r="Q140" s="92">
        <f t="shared" si="62"/>
        <v>0</v>
      </c>
      <c r="R140" s="91">
        <f t="shared" si="62"/>
        <v>0</v>
      </c>
      <c r="S140" s="92">
        <f t="shared" si="62"/>
        <v>0</v>
      </c>
      <c r="T140" s="92">
        <f t="shared" si="62"/>
        <v>0</v>
      </c>
      <c r="U140" s="92">
        <f t="shared" si="62"/>
        <v>0</v>
      </c>
      <c r="V140" s="92">
        <f t="shared" si="62"/>
        <v>0</v>
      </c>
      <c r="W140" s="92">
        <f t="shared" si="62"/>
        <v>0</v>
      </c>
      <c r="X140" s="93">
        <f t="shared" si="62"/>
        <v>0</v>
      </c>
      <c r="Y140" s="94"/>
      <c r="Z140" s="94"/>
      <c r="AA140" s="94"/>
      <c r="AB140" s="94"/>
      <c r="AC140" s="94"/>
      <c r="AD140" s="123" t="e">
        <f>COUNTIF(AD130:AD139, "=&lt;1:00:00")/COUNTA(Z130:Z139)</f>
        <v>#DIV/0!</v>
      </c>
      <c r="AE140" s="94"/>
      <c r="AF140" s="94"/>
      <c r="AG140" s="94"/>
      <c r="AH140" s="123" t="e">
        <f>COUNTIF(AH130:AH139, "=&lt;0:12:00")/COUNTA(AE130:AE139)</f>
        <v>#DIV/0!</v>
      </c>
      <c r="AI140" s="92">
        <f>SUM(AI130:AI139)</f>
        <v>0</v>
      </c>
      <c r="AJ140" s="92">
        <f>SUM(AJ130:AJ139)</f>
        <v>0</v>
      </c>
      <c r="AK140" s="92">
        <f>SUM(AK130:AK139)</f>
        <v>0</v>
      </c>
      <c r="AL140" s="92">
        <f>SUM(AL130:AL139)</f>
        <v>0</v>
      </c>
      <c r="AM140" s="92">
        <f>SUM(AM130:AM139)</f>
        <v>0</v>
      </c>
      <c r="AN140" s="68"/>
      <c r="AO140" s="69"/>
      <c r="AP140" s="69"/>
      <c r="AQ140" s="69"/>
      <c r="AR140" s="69"/>
      <c r="AS140" s="84">
        <f>COUNTA(AS130:AS139)</f>
        <v>0</v>
      </c>
      <c r="AT140" s="96"/>
      <c r="AU140" s="70"/>
      <c r="AV140" s="70"/>
      <c r="AW140" s="129">
        <f>SUM(AW130:AW139)</f>
        <v>0</v>
      </c>
      <c r="AX140" s="123" t="e">
        <f>COUNTA((AS130:AS139))/((COUNTA(AS130:AS139)+COUNTIF(AW130:AW139,"0")))</f>
        <v>#DIV/0!</v>
      </c>
      <c r="AY140" s="94"/>
      <c r="AZ140" s="95"/>
      <c r="BA140" s="131">
        <f>SUM(BA130:BA139)</f>
        <v>0</v>
      </c>
      <c r="BB140" s="70"/>
      <c r="BC140" s="92">
        <f>SUM(BC130:BC139)</f>
        <v>0</v>
      </c>
      <c r="BD140" s="92">
        <f t="shared" ref="BD140:BI140" si="63">SUM(BD130:BD139)</f>
        <v>0</v>
      </c>
      <c r="BE140" s="92">
        <f t="shared" si="63"/>
        <v>0</v>
      </c>
      <c r="BF140" s="92">
        <f t="shared" si="63"/>
        <v>0</v>
      </c>
      <c r="BG140" s="92">
        <f t="shared" si="63"/>
        <v>0</v>
      </c>
      <c r="BH140" s="96"/>
      <c r="BI140" s="92">
        <f t="shared" si="63"/>
        <v>0</v>
      </c>
      <c r="BJ140" s="96"/>
      <c r="BK140" s="92">
        <f t="shared" ref="BK140" si="64">SUM(BK130:BK139)</f>
        <v>0</v>
      </c>
      <c r="BL140" s="96"/>
      <c r="BM140" s="96"/>
      <c r="BN140" s="92">
        <f t="shared" ref="BN140" si="65">SUM(BN130:BN139)</f>
        <v>0</v>
      </c>
      <c r="BO140" s="92">
        <f>SUM(BO130:BO139)</f>
        <v>0</v>
      </c>
      <c r="BP140" s="96"/>
      <c r="BQ140" s="92">
        <f t="shared" ref="BQ140" si="66">SUM(BQ130:BQ139)</f>
        <v>0</v>
      </c>
      <c r="BR140" s="132" t="e">
        <f>COUNTIF(BK130:BK139,"1")/COUNTIF(BI130:BI139,"1")</f>
        <v>#DIV/0!</v>
      </c>
      <c r="BS140" s="97"/>
      <c r="BT140" s="97"/>
      <c r="BU140" s="140"/>
    </row>
    <row r="141" spans="1:73" x14ac:dyDescent="0.25">
      <c r="A141" s="273"/>
      <c r="B141" s="306" t="s">
        <v>221</v>
      </c>
      <c r="C141" s="306"/>
      <c r="D141" s="306"/>
      <c r="E141" s="306"/>
      <c r="F141" s="306"/>
      <c r="G141" s="306"/>
      <c r="H141" s="306"/>
      <c r="I141" s="277">
        <f>SUM(L140:X140)</f>
        <v>0</v>
      </c>
      <c r="J141" s="277"/>
      <c r="K141" s="277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130"/>
      <c r="BT141" s="130"/>
      <c r="BU141" s="160"/>
    </row>
    <row r="142" spans="1:73" x14ac:dyDescent="0.25">
      <c r="A142" s="274"/>
      <c r="B142" s="282" t="s">
        <v>230</v>
      </c>
      <c r="C142" s="282"/>
      <c r="D142" s="282"/>
      <c r="E142" s="282"/>
      <c r="F142" s="282"/>
      <c r="G142" s="282"/>
      <c r="H142" s="282"/>
      <c r="I142" s="278">
        <f>AS140</f>
        <v>0</v>
      </c>
      <c r="J142" s="278"/>
      <c r="K142" s="278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130"/>
      <c r="BT142" s="130"/>
      <c r="BU142" s="160"/>
    </row>
    <row r="143" spans="1:73" x14ac:dyDescent="0.25">
      <c r="A143" s="274"/>
      <c r="B143" s="282" t="s">
        <v>274</v>
      </c>
      <c r="C143" s="282"/>
      <c r="D143" s="282"/>
      <c r="E143" s="282"/>
      <c r="F143" s="282"/>
      <c r="G143" s="282"/>
      <c r="H143" s="282"/>
      <c r="I143" s="278"/>
      <c r="J143" s="278"/>
      <c r="K143" s="278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130"/>
      <c r="BT143" s="130"/>
      <c r="BU143" s="160"/>
    </row>
    <row r="144" spans="1:73" x14ac:dyDescent="0.25">
      <c r="A144" s="274"/>
      <c r="B144" s="282" t="s">
        <v>273</v>
      </c>
      <c r="C144" s="282"/>
      <c r="D144" s="282"/>
      <c r="E144" s="282"/>
      <c r="F144" s="282"/>
      <c r="G144" s="282"/>
      <c r="H144" s="282"/>
      <c r="I144" s="278"/>
      <c r="J144" s="278"/>
      <c r="K144" s="278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130"/>
      <c r="BT144" s="130"/>
      <c r="BU144" s="160"/>
    </row>
    <row r="145" spans="1:73" ht="19.5" thickBot="1" x14ac:dyDescent="0.3">
      <c r="A145" s="275"/>
      <c r="B145" s="297" t="s">
        <v>231</v>
      </c>
      <c r="C145" s="297"/>
      <c r="D145" s="297"/>
      <c r="E145" s="297"/>
      <c r="F145" s="297"/>
      <c r="G145" s="297"/>
      <c r="H145" s="297"/>
      <c r="I145" s="315" t="e">
        <f>I143/COUNTA(I130:I139)</f>
        <v>#DIV/0!</v>
      </c>
      <c r="J145" s="316"/>
      <c r="K145" s="316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130"/>
      <c r="BT145" s="130"/>
      <c r="BU145" s="160"/>
    </row>
    <row r="146" spans="1:73" x14ac:dyDescent="0.25">
      <c r="A146" s="156">
        <v>1</v>
      </c>
      <c r="B146" s="291" t="s">
        <v>250</v>
      </c>
      <c r="C146" s="66"/>
      <c r="D146" s="66"/>
      <c r="E146" s="18"/>
      <c r="F146" s="108"/>
      <c r="G146" s="66"/>
      <c r="H146" s="66"/>
      <c r="I146" s="108"/>
      <c r="J146" s="66"/>
      <c r="K146" s="85"/>
      <c r="L146" s="110"/>
      <c r="M146" s="109"/>
      <c r="N146" s="110"/>
      <c r="O146" s="133"/>
      <c r="P146" s="110"/>
      <c r="Q146" s="111"/>
      <c r="R146" s="110"/>
      <c r="S146" s="111"/>
      <c r="T146" s="111"/>
      <c r="U146" s="111"/>
      <c r="V146" s="134"/>
      <c r="W146" s="111"/>
      <c r="X146" s="85"/>
      <c r="Y146" s="85"/>
      <c r="Z146" s="135"/>
      <c r="AA146" s="66"/>
      <c r="AB146" s="135"/>
      <c r="AC146" s="135"/>
      <c r="AD146" s="86" t="str">
        <f>TEXT(AC146-Z146, "d:hh:mm")</f>
        <v>0:00:00</v>
      </c>
      <c r="AE146" s="135"/>
      <c r="AF146" s="112"/>
      <c r="AG146" s="135"/>
      <c r="AH146" s="86" t="str">
        <f>TEXT(AG146-AE146, "d:hh:mm")</f>
        <v>0:00:00</v>
      </c>
      <c r="AI146" s="112"/>
      <c r="AJ146" s="112"/>
      <c r="AK146" s="112"/>
      <c r="AL146" s="112"/>
      <c r="AM146" s="112"/>
      <c r="AN146" s="135"/>
      <c r="AO146" s="135"/>
      <c r="AP146" s="135"/>
      <c r="AQ146" s="66"/>
      <c r="AR146" s="135"/>
      <c r="AS146" s="135"/>
      <c r="AT146" s="113"/>
      <c r="AU146" s="113"/>
      <c r="AV146" s="113"/>
      <c r="AW146" s="112"/>
      <c r="AX146" s="320" t="e">
        <f>COUNTA((AS146:AS155))/((COUNTA(AS146:AS155)+COUNTA(AT146:AT155)))</f>
        <v>#DIV/0!</v>
      </c>
      <c r="AY146" s="108"/>
      <c r="AZ146" s="136">
        <f t="shared" ref="AZ146:AZ155" si="67">AY146-AA146</f>
        <v>0</v>
      </c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4"/>
      <c r="BK146" s="112"/>
      <c r="BL146" s="114"/>
      <c r="BM146" s="112"/>
      <c r="BN146" s="112"/>
      <c r="BO146" s="112"/>
      <c r="BP146" s="112"/>
      <c r="BQ146" s="112"/>
      <c r="BR146" s="283" t="e">
        <f>COUNTIF(BK146:BK155,"1")/COUNTIF(BI146:BI155,"1")</f>
        <v>#DIV/0!</v>
      </c>
      <c r="BS146" s="115"/>
      <c r="BT146" s="107"/>
      <c r="BU146" s="157"/>
    </row>
    <row r="147" spans="1:73" x14ac:dyDescent="0.25">
      <c r="A147" s="156">
        <f>A146+1</f>
        <v>2</v>
      </c>
      <c r="B147" s="291"/>
      <c r="C147" s="66"/>
      <c r="D147" s="66"/>
      <c r="E147" s="18"/>
      <c r="F147" s="108"/>
      <c r="G147" s="66"/>
      <c r="H147" s="66"/>
      <c r="I147" s="108"/>
      <c r="J147" s="66"/>
      <c r="K147" s="85"/>
      <c r="L147" s="110"/>
      <c r="M147" s="109"/>
      <c r="N147" s="110"/>
      <c r="O147" s="111"/>
      <c r="P147" s="110"/>
      <c r="Q147" s="111"/>
      <c r="R147" s="110"/>
      <c r="S147" s="111"/>
      <c r="T147" s="111"/>
      <c r="U147" s="111"/>
      <c r="V147" s="134"/>
      <c r="W147" s="111"/>
      <c r="X147" s="85"/>
      <c r="Y147" s="85"/>
      <c r="Z147" s="135"/>
      <c r="AA147" s="66"/>
      <c r="AB147" s="135"/>
      <c r="AC147" s="135"/>
      <c r="AD147" s="86" t="str">
        <f t="shared" ref="AD147:AD155" si="68">TEXT(AC147-Z147, "d:hh:mm")</f>
        <v>0:00:00</v>
      </c>
      <c r="AE147" s="135"/>
      <c r="AF147" s="112"/>
      <c r="AG147" s="135"/>
      <c r="AH147" s="86" t="str">
        <f t="shared" ref="AH147:AH155" si="69">TEXT(AG147-AE147, "d:hh:mm")</f>
        <v>0:00:00</v>
      </c>
      <c r="AI147" s="112"/>
      <c r="AJ147" s="112"/>
      <c r="AK147" s="112"/>
      <c r="AL147" s="112"/>
      <c r="AM147" s="112"/>
      <c r="AN147" s="135"/>
      <c r="AO147" s="135"/>
      <c r="AP147" s="135"/>
      <c r="AQ147" s="66"/>
      <c r="AR147" s="135"/>
      <c r="AS147" s="135"/>
      <c r="AT147" s="113"/>
      <c r="AU147" s="113"/>
      <c r="AV147" s="113"/>
      <c r="AW147" s="112"/>
      <c r="AX147" s="320"/>
      <c r="AY147" s="108"/>
      <c r="AZ147" s="136">
        <f t="shared" si="67"/>
        <v>0</v>
      </c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4"/>
      <c r="BK147" s="112"/>
      <c r="BL147" s="114"/>
      <c r="BM147" s="112"/>
      <c r="BN147" s="112"/>
      <c r="BO147" s="112"/>
      <c r="BP147" s="112"/>
      <c r="BQ147" s="112"/>
      <c r="BR147" s="283"/>
      <c r="BS147" s="115"/>
      <c r="BT147" s="107"/>
      <c r="BU147" s="157"/>
    </row>
    <row r="148" spans="1:73" x14ac:dyDescent="0.25">
      <c r="A148" s="156">
        <f t="shared" ref="A148:A155" si="70">A147+1</f>
        <v>3</v>
      </c>
      <c r="B148" s="291"/>
      <c r="C148" s="66"/>
      <c r="D148" s="66"/>
      <c r="E148" s="18"/>
      <c r="F148" s="108"/>
      <c r="G148" s="66"/>
      <c r="H148" s="66"/>
      <c r="I148" s="108"/>
      <c r="J148" s="66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134"/>
      <c r="W148" s="85"/>
      <c r="X148" s="85"/>
      <c r="Y148" s="85"/>
      <c r="Z148" s="135"/>
      <c r="AA148" s="66"/>
      <c r="AB148" s="135"/>
      <c r="AC148" s="135"/>
      <c r="AD148" s="86" t="str">
        <f t="shared" si="68"/>
        <v>0:00:00</v>
      </c>
      <c r="AE148" s="135"/>
      <c r="AF148" s="112"/>
      <c r="AG148" s="135"/>
      <c r="AH148" s="86" t="str">
        <f t="shared" si="69"/>
        <v>0:00:00</v>
      </c>
      <c r="AI148" s="112"/>
      <c r="AJ148" s="112"/>
      <c r="AK148" s="112"/>
      <c r="AL148" s="112"/>
      <c r="AM148" s="112"/>
      <c r="AN148" s="135"/>
      <c r="AO148" s="135"/>
      <c r="AP148" s="135"/>
      <c r="AQ148" s="66"/>
      <c r="AR148" s="135"/>
      <c r="AS148" s="135"/>
      <c r="AT148" s="112"/>
      <c r="AU148" s="113"/>
      <c r="AV148" s="113"/>
      <c r="AW148" s="112"/>
      <c r="AX148" s="320"/>
      <c r="AY148" s="108"/>
      <c r="AZ148" s="136">
        <f t="shared" si="67"/>
        <v>0</v>
      </c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4"/>
      <c r="BK148" s="112"/>
      <c r="BL148" s="114"/>
      <c r="BM148" s="112"/>
      <c r="BN148" s="112"/>
      <c r="BO148" s="112"/>
      <c r="BP148" s="112"/>
      <c r="BQ148" s="112"/>
      <c r="BR148" s="283"/>
      <c r="BS148" s="112"/>
      <c r="BT148" s="107"/>
      <c r="BU148" s="157"/>
    </row>
    <row r="149" spans="1:73" x14ac:dyDescent="0.25">
      <c r="A149" s="156">
        <f t="shared" si="70"/>
        <v>4</v>
      </c>
      <c r="B149" s="291"/>
      <c r="C149" s="66"/>
      <c r="D149" s="66"/>
      <c r="E149" s="18"/>
      <c r="F149" s="108"/>
      <c r="G149" s="66"/>
      <c r="H149" s="66"/>
      <c r="I149" s="108"/>
      <c r="J149" s="66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134"/>
      <c r="W149" s="85"/>
      <c r="X149" s="85"/>
      <c r="Y149" s="85"/>
      <c r="Z149" s="135"/>
      <c r="AA149" s="66"/>
      <c r="AB149" s="135"/>
      <c r="AC149" s="135"/>
      <c r="AD149" s="86" t="str">
        <f t="shared" si="68"/>
        <v>0:00:00</v>
      </c>
      <c r="AE149" s="135"/>
      <c r="AF149" s="112"/>
      <c r="AG149" s="135"/>
      <c r="AH149" s="86" t="str">
        <f t="shared" si="69"/>
        <v>0:00:00</v>
      </c>
      <c r="AI149" s="112"/>
      <c r="AJ149" s="112"/>
      <c r="AK149" s="112"/>
      <c r="AL149" s="112"/>
      <c r="AM149" s="112"/>
      <c r="AN149" s="135"/>
      <c r="AO149" s="135"/>
      <c r="AP149" s="135"/>
      <c r="AQ149" s="66"/>
      <c r="AR149" s="135"/>
      <c r="AS149" s="135"/>
      <c r="AT149" s="112"/>
      <c r="AU149" s="112"/>
      <c r="AV149" s="112"/>
      <c r="AW149" s="112"/>
      <c r="AX149" s="320"/>
      <c r="AY149" s="108"/>
      <c r="AZ149" s="136">
        <f t="shared" si="67"/>
        <v>0</v>
      </c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4"/>
      <c r="BK149" s="112"/>
      <c r="BL149" s="114"/>
      <c r="BM149" s="112"/>
      <c r="BN149" s="112"/>
      <c r="BO149" s="112"/>
      <c r="BP149" s="112"/>
      <c r="BQ149" s="112"/>
      <c r="BR149" s="283"/>
      <c r="BS149" s="112"/>
      <c r="BT149" s="107"/>
      <c r="BU149" s="157"/>
    </row>
    <row r="150" spans="1:73" x14ac:dyDescent="0.25">
      <c r="A150" s="156">
        <f t="shared" si="70"/>
        <v>5</v>
      </c>
      <c r="B150" s="291"/>
      <c r="C150" s="66"/>
      <c r="D150" s="66"/>
      <c r="E150" s="18"/>
      <c r="F150" s="108"/>
      <c r="G150" s="66"/>
      <c r="H150" s="66"/>
      <c r="I150" s="108"/>
      <c r="J150" s="66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134"/>
      <c r="W150" s="85"/>
      <c r="X150" s="85"/>
      <c r="Y150" s="85"/>
      <c r="Z150" s="135"/>
      <c r="AA150" s="66"/>
      <c r="AB150" s="135"/>
      <c r="AC150" s="135"/>
      <c r="AD150" s="86" t="str">
        <f t="shared" si="68"/>
        <v>0:00:00</v>
      </c>
      <c r="AE150" s="135"/>
      <c r="AF150" s="112"/>
      <c r="AG150" s="135"/>
      <c r="AH150" s="86" t="str">
        <f t="shared" si="69"/>
        <v>0:00:00</v>
      </c>
      <c r="AI150" s="112"/>
      <c r="AJ150" s="112"/>
      <c r="AK150" s="112"/>
      <c r="AL150" s="112"/>
      <c r="AM150" s="112"/>
      <c r="AN150" s="135"/>
      <c r="AO150" s="135"/>
      <c r="AP150" s="135"/>
      <c r="AQ150" s="66"/>
      <c r="AR150" s="135"/>
      <c r="AS150" s="135"/>
      <c r="AT150" s="113"/>
      <c r="AU150" s="113"/>
      <c r="AV150" s="113"/>
      <c r="AW150" s="112"/>
      <c r="AX150" s="320"/>
      <c r="AY150" s="108"/>
      <c r="AZ150" s="136">
        <f t="shared" si="67"/>
        <v>0</v>
      </c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4"/>
      <c r="BK150" s="112"/>
      <c r="BL150" s="114"/>
      <c r="BM150" s="112"/>
      <c r="BN150" s="112"/>
      <c r="BO150" s="112"/>
      <c r="BP150" s="112"/>
      <c r="BQ150" s="112"/>
      <c r="BR150" s="283"/>
      <c r="BS150" s="112"/>
      <c r="BT150" s="107"/>
      <c r="BU150" s="157"/>
    </row>
    <row r="151" spans="1:73" x14ac:dyDescent="0.25">
      <c r="A151" s="156">
        <f t="shared" si="70"/>
        <v>6</v>
      </c>
      <c r="B151" s="291"/>
      <c r="C151" s="66"/>
      <c r="D151" s="66"/>
      <c r="E151" s="18"/>
      <c r="F151" s="108"/>
      <c r="G151" s="66"/>
      <c r="H151" s="66"/>
      <c r="I151" s="108"/>
      <c r="J151" s="66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134"/>
      <c r="W151" s="85"/>
      <c r="X151" s="85"/>
      <c r="Y151" s="85"/>
      <c r="Z151" s="135"/>
      <c r="AA151" s="66"/>
      <c r="AB151" s="135"/>
      <c r="AC151" s="135"/>
      <c r="AD151" s="86" t="str">
        <f t="shared" si="68"/>
        <v>0:00:00</v>
      </c>
      <c r="AE151" s="135"/>
      <c r="AF151" s="112"/>
      <c r="AG151" s="135"/>
      <c r="AH151" s="86" t="str">
        <f t="shared" si="69"/>
        <v>0:00:00</v>
      </c>
      <c r="AI151" s="112"/>
      <c r="AJ151" s="112"/>
      <c r="AK151" s="112"/>
      <c r="AL151" s="112"/>
      <c r="AM151" s="112"/>
      <c r="AN151" s="135"/>
      <c r="AO151" s="135"/>
      <c r="AP151" s="135"/>
      <c r="AQ151" s="66"/>
      <c r="AR151" s="135"/>
      <c r="AS151" s="135"/>
      <c r="AT151" s="113"/>
      <c r="AU151" s="113"/>
      <c r="AV151" s="113"/>
      <c r="AW151" s="112"/>
      <c r="AX151" s="320"/>
      <c r="AY151" s="108"/>
      <c r="AZ151" s="136">
        <f t="shared" si="67"/>
        <v>0</v>
      </c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4"/>
      <c r="BK151" s="112"/>
      <c r="BL151" s="114"/>
      <c r="BM151" s="112"/>
      <c r="BN151" s="112"/>
      <c r="BO151" s="112"/>
      <c r="BP151" s="112"/>
      <c r="BQ151" s="112"/>
      <c r="BR151" s="283"/>
      <c r="BS151" s="112"/>
      <c r="BT151" s="107"/>
      <c r="BU151" s="157"/>
    </row>
    <row r="152" spans="1:73" x14ac:dyDescent="0.25">
      <c r="A152" s="156">
        <f t="shared" si="70"/>
        <v>7</v>
      </c>
      <c r="B152" s="291"/>
      <c r="C152" s="66"/>
      <c r="D152" s="66"/>
      <c r="E152" s="18"/>
      <c r="F152" s="108"/>
      <c r="G152" s="66"/>
      <c r="H152" s="66"/>
      <c r="I152" s="108"/>
      <c r="J152" s="66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134"/>
      <c r="W152" s="85"/>
      <c r="X152" s="85"/>
      <c r="Y152" s="85"/>
      <c r="Z152" s="135"/>
      <c r="AA152" s="66"/>
      <c r="AB152" s="135"/>
      <c r="AC152" s="135"/>
      <c r="AD152" s="86" t="str">
        <f t="shared" si="68"/>
        <v>0:00:00</v>
      </c>
      <c r="AE152" s="135"/>
      <c r="AF152" s="112"/>
      <c r="AG152" s="135"/>
      <c r="AH152" s="86" t="str">
        <f t="shared" si="69"/>
        <v>0:00:00</v>
      </c>
      <c r="AI152" s="112"/>
      <c r="AJ152" s="112"/>
      <c r="AK152" s="112"/>
      <c r="AL152" s="112"/>
      <c r="AM152" s="112"/>
      <c r="AN152" s="135"/>
      <c r="AO152" s="135"/>
      <c r="AP152" s="135"/>
      <c r="AQ152" s="66"/>
      <c r="AR152" s="135"/>
      <c r="AS152" s="135"/>
      <c r="AT152" s="113"/>
      <c r="AU152" s="113"/>
      <c r="AV152" s="113"/>
      <c r="AW152" s="112"/>
      <c r="AX152" s="320"/>
      <c r="AY152" s="108"/>
      <c r="AZ152" s="136">
        <f t="shared" si="67"/>
        <v>0</v>
      </c>
      <c r="BA152" s="112"/>
      <c r="BB152" s="115"/>
      <c r="BC152" s="112"/>
      <c r="BD152" s="112"/>
      <c r="BE152" s="112"/>
      <c r="BF152" s="112"/>
      <c r="BG152" s="112"/>
      <c r="BH152" s="112"/>
      <c r="BI152" s="112"/>
      <c r="BJ152" s="114"/>
      <c r="BK152" s="112"/>
      <c r="BL152" s="114"/>
      <c r="BM152" s="112"/>
      <c r="BN152" s="112"/>
      <c r="BO152" s="112"/>
      <c r="BP152" s="112"/>
      <c r="BQ152" s="112"/>
      <c r="BR152" s="283"/>
      <c r="BS152" s="112"/>
      <c r="BT152" s="107"/>
      <c r="BU152" s="157"/>
    </row>
    <row r="153" spans="1:73" x14ac:dyDescent="0.25">
      <c r="A153" s="156">
        <f t="shared" si="70"/>
        <v>8</v>
      </c>
      <c r="B153" s="291"/>
      <c r="C153" s="66"/>
      <c r="D153" s="66"/>
      <c r="E153" s="18"/>
      <c r="F153" s="108"/>
      <c r="G153" s="66"/>
      <c r="H153" s="66"/>
      <c r="I153" s="108"/>
      <c r="J153" s="66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134"/>
      <c r="W153" s="85"/>
      <c r="X153" s="85"/>
      <c r="Y153" s="85"/>
      <c r="Z153" s="135"/>
      <c r="AA153" s="66"/>
      <c r="AB153" s="135"/>
      <c r="AC153" s="135"/>
      <c r="AD153" s="86" t="str">
        <f t="shared" si="68"/>
        <v>0:00:00</v>
      </c>
      <c r="AE153" s="135"/>
      <c r="AF153" s="112"/>
      <c r="AG153" s="135"/>
      <c r="AH153" s="86" t="str">
        <f t="shared" si="69"/>
        <v>0:00:00</v>
      </c>
      <c r="AI153" s="112"/>
      <c r="AJ153" s="112"/>
      <c r="AK153" s="112"/>
      <c r="AL153" s="112"/>
      <c r="AM153" s="112"/>
      <c r="AN153" s="135"/>
      <c r="AO153" s="135"/>
      <c r="AP153" s="135"/>
      <c r="AQ153" s="66"/>
      <c r="AR153" s="135"/>
      <c r="AS153" s="135"/>
      <c r="AT153" s="113"/>
      <c r="AU153" s="113"/>
      <c r="AV153" s="113"/>
      <c r="AW153" s="112"/>
      <c r="AX153" s="320"/>
      <c r="AY153" s="108"/>
      <c r="AZ153" s="136">
        <f t="shared" si="67"/>
        <v>0</v>
      </c>
      <c r="BA153" s="112"/>
      <c r="BB153" s="115"/>
      <c r="BC153" s="112"/>
      <c r="BD153" s="112"/>
      <c r="BE153" s="112"/>
      <c r="BF153" s="112"/>
      <c r="BG153" s="112"/>
      <c r="BH153" s="112"/>
      <c r="BI153" s="112"/>
      <c r="BJ153" s="114"/>
      <c r="BK153" s="112"/>
      <c r="BL153" s="114"/>
      <c r="BM153" s="112"/>
      <c r="BN153" s="112"/>
      <c r="BO153" s="112"/>
      <c r="BP153" s="112"/>
      <c r="BQ153" s="112"/>
      <c r="BR153" s="283"/>
      <c r="BS153" s="112"/>
      <c r="BT153" s="107"/>
      <c r="BU153" s="157"/>
    </row>
    <row r="154" spans="1:73" x14ac:dyDescent="0.25">
      <c r="A154" s="156">
        <f t="shared" si="70"/>
        <v>9</v>
      </c>
      <c r="B154" s="291"/>
      <c r="C154" s="66"/>
      <c r="D154" s="66"/>
      <c r="E154" s="18"/>
      <c r="F154" s="108"/>
      <c r="G154" s="66"/>
      <c r="H154" s="66"/>
      <c r="I154" s="108"/>
      <c r="J154" s="66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134"/>
      <c r="W154" s="85"/>
      <c r="X154" s="85"/>
      <c r="Y154" s="85"/>
      <c r="Z154" s="135"/>
      <c r="AA154" s="66"/>
      <c r="AB154" s="135"/>
      <c r="AC154" s="135"/>
      <c r="AD154" s="86" t="str">
        <f t="shared" si="68"/>
        <v>0:00:00</v>
      </c>
      <c r="AE154" s="135"/>
      <c r="AF154" s="112"/>
      <c r="AG154" s="135"/>
      <c r="AH154" s="86" t="str">
        <f t="shared" si="69"/>
        <v>0:00:00</v>
      </c>
      <c r="AI154" s="112"/>
      <c r="AJ154" s="112"/>
      <c r="AK154" s="112"/>
      <c r="AL154" s="112"/>
      <c r="AM154" s="112"/>
      <c r="AN154" s="135"/>
      <c r="AO154" s="135"/>
      <c r="AP154" s="135"/>
      <c r="AQ154" s="66"/>
      <c r="AR154" s="135"/>
      <c r="AS154" s="135"/>
      <c r="AT154" s="113"/>
      <c r="AU154" s="113"/>
      <c r="AV154" s="113"/>
      <c r="AW154" s="112"/>
      <c r="AX154" s="320"/>
      <c r="AY154" s="108"/>
      <c r="AZ154" s="136">
        <f t="shared" si="67"/>
        <v>0</v>
      </c>
      <c r="BA154" s="112"/>
      <c r="BB154" s="115"/>
      <c r="BC154" s="112"/>
      <c r="BD154" s="112"/>
      <c r="BE154" s="112"/>
      <c r="BF154" s="112"/>
      <c r="BG154" s="112"/>
      <c r="BH154" s="112"/>
      <c r="BI154" s="112"/>
      <c r="BJ154" s="114"/>
      <c r="BK154" s="112"/>
      <c r="BL154" s="114"/>
      <c r="BM154" s="112"/>
      <c r="BN154" s="112"/>
      <c r="BO154" s="112"/>
      <c r="BP154" s="112"/>
      <c r="BQ154" s="112"/>
      <c r="BR154" s="283"/>
      <c r="BS154" s="112"/>
      <c r="BT154" s="107"/>
      <c r="BU154" s="157"/>
    </row>
    <row r="155" spans="1:73" ht="19.5" thickBot="1" x14ac:dyDescent="0.3">
      <c r="A155" s="158">
        <f t="shared" si="70"/>
        <v>10</v>
      </c>
      <c r="B155" s="292"/>
      <c r="C155" s="88"/>
      <c r="D155" s="88"/>
      <c r="E155" s="19"/>
      <c r="F155" s="116"/>
      <c r="G155" s="88"/>
      <c r="H155" s="88"/>
      <c r="I155" s="116"/>
      <c r="J155" s="88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37"/>
      <c r="W155" s="117"/>
      <c r="X155" s="117"/>
      <c r="Y155" s="117"/>
      <c r="Z155" s="138"/>
      <c r="AA155" s="88"/>
      <c r="AB155" s="138"/>
      <c r="AC155" s="138"/>
      <c r="AD155" s="87" t="str">
        <f t="shared" si="68"/>
        <v>0:00:00</v>
      </c>
      <c r="AE155" s="138"/>
      <c r="AF155" s="118"/>
      <c r="AG155" s="138"/>
      <c r="AH155" s="87" t="str">
        <f t="shared" si="69"/>
        <v>0:00:00</v>
      </c>
      <c r="AI155" s="118"/>
      <c r="AJ155" s="118"/>
      <c r="AK155" s="118"/>
      <c r="AL155" s="118"/>
      <c r="AM155" s="118"/>
      <c r="AN155" s="138"/>
      <c r="AO155" s="138"/>
      <c r="AP155" s="138"/>
      <c r="AQ155" s="88"/>
      <c r="AR155" s="138"/>
      <c r="AS155" s="138"/>
      <c r="AT155" s="119"/>
      <c r="AU155" s="119"/>
      <c r="AV155" s="119"/>
      <c r="AW155" s="118"/>
      <c r="AX155" s="321"/>
      <c r="AY155" s="116"/>
      <c r="AZ155" s="139">
        <f t="shared" si="67"/>
        <v>0</v>
      </c>
      <c r="BA155" s="118"/>
      <c r="BB155" s="120"/>
      <c r="BC155" s="118"/>
      <c r="BD155" s="118"/>
      <c r="BE155" s="118"/>
      <c r="BF155" s="118"/>
      <c r="BG155" s="118"/>
      <c r="BH155" s="118"/>
      <c r="BI155" s="118"/>
      <c r="BJ155" s="121"/>
      <c r="BK155" s="118"/>
      <c r="BL155" s="121"/>
      <c r="BM155" s="118"/>
      <c r="BN155" s="118"/>
      <c r="BO155" s="118"/>
      <c r="BP155" s="118"/>
      <c r="BQ155" s="118"/>
      <c r="BR155" s="284"/>
      <c r="BS155" s="118"/>
      <c r="BT155" s="122"/>
      <c r="BU155" s="159"/>
    </row>
    <row r="156" spans="1:73" ht="19.5" customHeight="1" thickBot="1" x14ac:dyDescent="0.3">
      <c r="A156" s="307" t="s">
        <v>277</v>
      </c>
      <c r="B156" s="308"/>
      <c r="C156" s="308"/>
      <c r="D156" s="308"/>
      <c r="E156" s="308"/>
      <c r="F156" s="308"/>
      <c r="G156" s="308"/>
      <c r="H156" s="308"/>
      <c r="I156" s="308"/>
      <c r="J156" s="308"/>
      <c r="K156" s="308"/>
      <c r="L156" s="91">
        <f t="shared" ref="L156:X156" si="71">COUNTA(L146:L155)</f>
        <v>0</v>
      </c>
      <c r="M156" s="92">
        <f t="shared" si="71"/>
        <v>0</v>
      </c>
      <c r="N156" s="91">
        <f t="shared" si="71"/>
        <v>0</v>
      </c>
      <c r="O156" s="92">
        <f t="shared" si="71"/>
        <v>0</v>
      </c>
      <c r="P156" s="91">
        <f t="shared" si="71"/>
        <v>0</v>
      </c>
      <c r="Q156" s="92">
        <f t="shared" si="71"/>
        <v>0</v>
      </c>
      <c r="R156" s="91">
        <f t="shared" si="71"/>
        <v>0</v>
      </c>
      <c r="S156" s="92">
        <f t="shared" si="71"/>
        <v>0</v>
      </c>
      <c r="T156" s="92">
        <f t="shared" si="71"/>
        <v>0</v>
      </c>
      <c r="U156" s="92">
        <f t="shared" si="71"/>
        <v>0</v>
      </c>
      <c r="V156" s="92">
        <f t="shared" si="71"/>
        <v>0</v>
      </c>
      <c r="W156" s="92">
        <f t="shared" si="71"/>
        <v>0</v>
      </c>
      <c r="X156" s="93">
        <f t="shared" si="71"/>
        <v>0</v>
      </c>
      <c r="Y156" s="94"/>
      <c r="Z156" s="94"/>
      <c r="AA156" s="94"/>
      <c r="AB156" s="94"/>
      <c r="AC156" s="94"/>
      <c r="AD156" s="123" t="e">
        <f>COUNTIF(AD146:AD155, "=&lt;1:00:00")/COUNTA(Z146:Z155)</f>
        <v>#DIV/0!</v>
      </c>
      <c r="AE156" s="94"/>
      <c r="AF156" s="94"/>
      <c r="AG156" s="94"/>
      <c r="AH156" s="123" t="e">
        <f>COUNTIF(AH146:AH155, "=&lt;0:12:00")/COUNTA(AE146:AE155)</f>
        <v>#DIV/0!</v>
      </c>
      <c r="AI156" s="92">
        <f>SUM(AI146:AI155)</f>
        <v>0</v>
      </c>
      <c r="AJ156" s="92">
        <f>SUM(AJ146:AJ155)</f>
        <v>0</v>
      </c>
      <c r="AK156" s="92">
        <f>SUM(AK146:AK155)</f>
        <v>0</v>
      </c>
      <c r="AL156" s="92">
        <f>SUM(AL146:AL155)</f>
        <v>0</v>
      </c>
      <c r="AM156" s="92">
        <f>SUM(AM146:AM155)</f>
        <v>0</v>
      </c>
      <c r="AN156" s="68"/>
      <c r="AO156" s="69"/>
      <c r="AP156" s="69"/>
      <c r="AQ156" s="69"/>
      <c r="AR156" s="69"/>
      <c r="AS156" s="84">
        <f>COUNTA(AS146:AS155)</f>
        <v>0</v>
      </c>
      <c r="AT156" s="96"/>
      <c r="AU156" s="70"/>
      <c r="AV156" s="70"/>
      <c r="AW156" s="129">
        <f>SUM(AW146:AW155)</f>
        <v>0</v>
      </c>
      <c r="AX156" s="123" t="e">
        <f>COUNTA((AS146:AS155))/((COUNTA(AS146:AS155)+COUNTIF(AW146:AW155,"0")))</f>
        <v>#DIV/0!</v>
      </c>
      <c r="AY156" s="94"/>
      <c r="AZ156" s="95"/>
      <c r="BA156" s="131">
        <f>SUM(BA146:BA155)</f>
        <v>0</v>
      </c>
      <c r="BB156" s="70"/>
      <c r="BC156" s="92">
        <f>SUM(BC146:BC155)</f>
        <v>0</v>
      </c>
      <c r="BD156" s="92">
        <f t="shared" ref="BD156:BI156" si="72">SUM(BD146:BD155)</f>
        <v>0</v>
      </c>
      <c r="BE156" s="92">
        <f t="shared" si="72"/>
        <v>0</v>
      </c>
      <c r="BF156" s="92">
        <f t="shared" si="72"/>
        <v>0</v>
      </c>
      <c r="BG156" s="92">
        <f t="shared" si="72"/>
        <v>0</v>
      </c>
      <c r="BH156" s="96"/>
      <c r="BI156" s="92">
        <f t="shared" si="72"/>
        <v>0</v>
      </c>
      <c r="BJ156" s="96"/>
      <c r="BK156" s="92">
        <f t="shared" ref="BK156" si="73">SUM(BK146:BK155)</f>
        <v>0</v>
      </c>
      <c r="BL156" s="96"/>
      <c r="BM156" s="96"/>
      <c r="BN156" s="92">
        <f t="shared" ref="BN156" si="74">SUM(BN146:BN155)</f>
        <v>0</v>
      </c>
      <c r="BO156" s="92">
        <f>SUM(BO146:BO155)</f>
        <v>0</v>
      </c>
      <c r="BP156" s="96"/>
      <c r="BQ156" s="92">
        <f t="shared" ref="BQ156" si="75">SUM(BQ146:BQ155)</f>
        <v>0</v>
      </c>
      <c r="BR156" s="132" t="e">
        <f>COUNTIF(BK146:BK155,"1")/COUNTIF(BI146:BI155,"1")</f>
        <v>#DIV/0!</v>
      </c>
      <c r="BS156" s="97"/>
      <c r="BT156" s="97"/>
      <c r="BU156" s="140"/>
    </row>
    <row r="157" spans="1:73" x14ac:dyDescent="0.25">
      <c r="A157" s="273"/>
      <c r="B157" s="306" t="s">
        <v>221</v>
      </c>
      <c r="C157" s="306"/>
      <c r="D157" s="306"/>
      <c r="E157" s="306"/>
      <c r="F157" s="306"/>
      <c r="G157" s="306"/>
      <c r="H157" s="306"/>
      <c r="I157" s="277">
        <f>SUM(L156:X156)</f>
        <v>0</v>
      </c>
      <c r="J157" s="277"/>
      <c r="K157" s="277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130"/>
      <c r="BT157" s="130"/>
      <c r="BU157" s="160"/>
    </row>
    <row r="158" spans="1:73" x14ac:dyDescent="0.25">
      <c r="A158" s="274"/>
      <c r="B158" s="282" t="s">
        <v>230</v>
      </c>
      <c r="C158" s="282"/>
      <c r="D158" s="282"/>
      <c r="E158" s="282"/>
      <c r="F158" s="282"/>
      <c r="G158" s="282"/>
      <c r="H158" s="282"/>
      <c r="I158" s="278">
        <f>AS156</f>
        <v>0</v>
      </c>
      <c r="J158" s="278"/>
      <c r="K158" s="278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130"/>
      <c r="BT158" s="130"/>
      <c r="BU158" s="160"/>
    </row>
    <row r="159" spans="1:73" x14ac:dyDescent="0.25">
      <c r="A159" s="274"/>
      <c r="B159" s="282" t="s">
        <v>274</v>
      </c>
      <c r="C159" s="282"/>
      <c r="D159" s="282"/>
      <c r="E159" s="282"/>
      <c r="F159" s="282"/>
      <c r="G159" s="282"/>
      <c r="H159" s="282"/>
      <c r="I159" s="278"/>
      <c r="J159" s="278"/>
      <c r="K159" s="278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130"/>
      <c r="BT159" s="130"/>
      <c r="BU159" s="160"/>
    </row>
    <row r="160" spans="1:73" x14ac:dyDescent="0.25">
      <c r="A160" s="274"/>
      <c r="B160" s="282" t="s">
        <v>273</v>
      </c>
      <c r="C160" s="282"/>
      <c r="D160" s="282"/>
      <c r="E160" s="282"/>
      <c r="F160" s="282"/>
      <c r="G160" s="282"/>
      <c r="H160" s="282"/>
      <c r="I160" s="278"/>
      <c r="J160" s="278"/>
      <c r="K160" s="278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130"/>
      <c r="BT160" s="130"/>
      <c r="BU160" s="160"/>
    </row>
    <row r="161" spans="1:73" ht="19.5" thickBot="1" x14ac:dyDescent="0.3">
      <c r="A161" s="275"/>
      <c r="B161" s="297" t="s">
        <v>231</v>
      </c>
      <c r="C161" s="297"/>
      <c r="D161" s="297"/>
      <c r="E161" s="297"/>
      <c r="F161" s="297"/>
      <c r="G161" s="297"/>
      <c r="H161" s="297"/>
      <c r="I161" s="315" t="e">
        <f>I159/COUNTA(I146:I155)</f>
        <v>#DIV/0!</v>
      </c>
      <c r="J161" s="316"/>
      <c r="K161" s="316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130"/>
      <c r="BT161" s="130"/>
      <c r="BU161" s="160"/>
    </row>
    <row r="162" spans="1:73" x14ac:dyDescent="0.25">
      <c r="A162" s="156">
        <v>1</v>
      </c>
      <c r="B162" s="291" t="s">
        <v>251</v>
      </c>
      <c r="C162" s="66"/>
      <c r="D162" s="66"/>
      <c r="E162" s="18"/>
      <c r="F162" s="108"/>
      <c r="G162" s="66"/>
      <c r="H162" s="66"/>
      <c r="I162" s="108"/>
      <c r="J162" s="66"/>
      <c r="K162" s="85"/>
      <c r="L162" s="110"/>
      <c r="M162" s="109"/>
      <c r="N162" s="110"/>
      <c r="O162" s="133"/>
      <c r="P162" s="110"/>
      <c r="Q162" s="111"/>
      <c r="R162" s="110"/>
      <c r="S162" s="111"/>
      <c r="T162" s="111"/>
      <c r="U162" s="111"/>
      <c r="V162" s="134"/>
      <c r="W162" s="111"/>
      <c r="X162" s="85"/>
      <c r="Y162" s="85"/>
      <c r="Z162" s="135"/>
      <c r="AA162" s="66"/>
      <c r="AB162" s="135"/>
      <c r="AC162" s="135"/>
      <c r="AD162" s="86" t="str">
        <f>TEXT(AC162-Z162, "d:hh:mm")</f>
        <v>0:00:00</v>
      </c>
      <c r="AE162" s="135"/>
      <c r="AF162" s="112"/>
      <c r="AG162" s="135"/>
      <c r="AH162" s="86" t="str">
        <f>TEXT(AG162-AE162, "d:hh:mm")</f>
        <v>0:00:00</v>
      </c>
      <c r="AI162" s="112"/>
      <c r="AJ162" s="112"/>
      <c r="AK162" s="112"/>
      <c r="AL162" s="112"/>
      <c r="AM162" s="112"/>
      <c r="AN162" s="135"/>
      <c r="AO162" s="135"/>
      <c r="AP162" s="135"/>
      <c r="AQ162" s="66"/>
      <c r="AR162" s="135"/>
      <c r="AS162" s="135"/>
      <c r="AT162" s="113"/>
      <c r="AU162" s="113"/>
      <c r="AV162" s="113"/>
      <c r="AW162" s="112"/>
      <c r="AX162" s="320" t="e">
        <f>COUNTA((AS162:AS171))/((COUNTA(AS162:AS171)+COUNTA(AT162:AT171)))</f>
        <v>#DIV/0!</v>
      </c>
      <c r="AY162" s="108"/>
      <c r="AZ162" s="136">
        <f t="shared" ref="AZ162:AZ171" si="76">AY162-AA162</f>
        <v>0</v>
      </c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4"/>
      <c r="BK162" s="112"/>
      <c r="BL162" s="114"/>
      <c r="BM162" s="112"/>
      <c r="BN162" s="112"/>
      <c r="BO162" s="112"/>
      <c r="BP162" s="112"/>
      <c r="BQ162" s="112"/>
      <c r="BR162" s="283" t="e">
        <f>COUNTIF(BK162:BK171,"1")/COUNTIF(BI162:BI171,"1")</f>
        <v>#DIV/0!</v>
      </c>
      <c r="BS162" s="115"/>
      <c r="BT162" s="107"/>
      <c r="BU162" s="157"/>
    </row>
    <row r="163" spans="1:73" x14ac:dyDescent="0.25">
      <c r="A163" s="156">
        <f>A162+1</f>
        <v>2</v>
      </c>
      <c r="B163" s="291"/>
      <c r="C163" s="66"/>
      <c r="D163" s="66"/>
      <c r="E163" s="18"/>
      <c r="F163" s="108"/>
      <c r="G163" s="66"/>
      <c r="H163" s="66"/>
      <c r="I163" s="108"/>
      <c r="J163" s="66"/>
      <c r="K163" s="85"/>
      <c r="L163" s="110"/>
      <c r="M163" s="109"/>
      <c r="N163" s="110"/>
      <c r="O163" s="111"/>
      <c r="P163" s="110"/>
      <c r="Q163" s="111"/>
      <c r="R163" s="110"/>
      <c r="S163" s="111"/>
      <c r="T163" s="111"/>
      <c r="U163" s="111"/>
      <c r="V163" s="134"/>
      <c r="W163" s="111"/>
      <c r="X163" s="85"/>
      <c r="Y163" s="85"/>
      <c r="Z163" s="135"/>
      <c r="AA163" s="66"/>
      <c r="AB163" s="135"/>
      <c r="AC163" s="135"/>
      <c r="AD163" s="86" t="str">
        <f t="shared" ref="AD163:AD171" si="77">TEXT(AC163-Z163, "d:hh:mm")</f>
        <v>0:00:00</v>
      </c>
      <c r="AE163" s="135"/>
      <c r="AF163" s="112"/>
      <c r="AG163" s="135"/>
      <c r="AH163" s="86" t="str">
        <f t="shared" ref="AH163:AH171" si="78">TEXT(AG163-AE163, "d:hh:mm")</f>
        <v>0:00:00</v>
      </c>
      <c r="AI163" s="112"/>
      <c r="AJ163" s="112"/>
      <c r="AK163" s="112"/>
      <c r="AL163" s="112"/>
      <c r="AM163" s="112"/>
      <c r="AN163" s="135"/>
      <c r="AO163" s="135"/>
      <c r="AP163" s="135"/>
      <c r="AQ163" s="66"/>
      <c r="AR163" s="135"/>
      <c r="AS163" s="135"/>
      <c r="AT163" s="113"/>
      <c r="AU163" s="113"/>
      <c r="AV163" s="113"/>
      <c r="AW163" s="112"/>
      <c r="AX163" s="320"/>
      <c r="AY163" s="108"/>
      <c r="AZ163" s="136">
        <f t="shared" si="76"/>
        <v>0</v>
      </c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4"/>
      <c r="BK163" s="112"/>
      <c r="BL163" s="114"/>
      <c r="BM163" s="112"/>
      <c r="BN163" s="112"/>
      <c r="BO163" s="112"/>
      <c r="BP163" s="112"/>
      <c r="BQ163" s="112"/>
      <c r="BR163" s="283"/>
      <c r="BS163" s="115"/>
      <c r="BT163" s="107"/>
      <c r="BU163" s="157"/>
    </row>
    <row r="164" spans="1:73" x14ac:dyDescent="0.25">
      <c r="A164" s="156">
        <f t="shared" ref="A164:A171" si="79">A163+1</f>
        <v>3</v>
      </c>
      <c r="B164" s="291"/>
      <c r="C164" s="66"/>
      <c r="D164" s="66"/>
      <c r="E164" s="18"/>
      <c r="F164" s="108"/>
      <c r="G164" s="66"/>
      <c r="H164" s="66"/>
      <c r="I164" s="108"/>
      <c r="J164" s="66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134"/>
      <c r="W164" s="85"/>
      <c r="X164" s="85"/>
      <c r="Y164" s="85"/>
      <c r="Z164" s="135"/>
      <c r="AA164" s="66"/>
      <c r="AB164" s="135"/>
      <c r="AC164" s="135"/>
      <c r="AD164" s="86" t="str">
        <f t="shared" si="77"/>
        <v>0:00:00</v>
      </c>
      <c r="AE164" s="135"/>
      <c r="AF164" s="112"/>
      <c r="AG164" s="135"/>
      <c r="AH164" s="86" t="str">
        <f t="shared" si="78"/>
        <v>0:00:00</v>
      </c>
      <c r="AI164" s="112"/>
      <c r="AJ164" s="112"/>
      <c r="AK164" s="112"/>
      <c r="AL164" s="112"/>
      <c r="AM164" s="112"/>
      <c r="AN164" s="135"/>
      <c r="AO164" s="135"/>
      <c r="AP164" s="135"/>
      <c r="AQ164" s="66"/>
      <c r="AR164" s="135"/>
      <c r="AS164" s="135"/>
      <c r="AT164" s="112"/>
      <c r="AU164" s="113"/>
      <c r="AV164" s="113"/>
      <c r="AW164" s="112"/>
      <c r="AX164" s="320"/>
      <c r="AY164" s="108"/>
      <c r="AZ164" s="136">
        <f t="shared" si="76"/>
        <v>0</v>
      </c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4"/>
      <c r="BK164" s="112"/>
      <c r="BL164" s="114"/>
      <c r="BM164" s="112"/>
      <c r="BN164" s="112"/>
      <c r="BO164" s="112"/>
      <c r="BP164" s="112"/>
      <c r="BQ164" s="112"/>
      <c r="BR164" s="283"/>
      <c r="BS164" s="112"/>
      <c r="BT164" s="107"/>
      <c r="BU164" s="157"/>
    </row>
    <row r="165" spans="1:73" x14ac:dyDescent="0.25">
      <c r="A165" s="156">
        <f t="shared" si="79"/>
        <v>4</v>
      </c>
      <c r="B165" s="291"/>
      <c r="C165" s="66"/>
      <c r="D165" s="66"/>
      <c r="E165" s="18"/>
      <c r="F165" s="108"/>
      <c r="G165" s="66"/>
      <c r="H165" s="66"/>
      <c r="I165" s="108"/>
      <c r="J165" s="66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134"/>
      <c r="W165" s="85"/>
      <c r="X165" s="85"/>
      <c r="Y165" s="85"/>
      <c r="Z165" s="135"/>
      <c r="AA165" s="66"/>
      <c r="AB165" s="135"/>
      <c r="AC165" s="135"/>
      <c r="AD165" s="86" t="str">
        <f t="shared" si="77"/>
        <v>0:00:00</v>
      </c>
      <c r="AE165" s="135"/>
      <c r="AF165" s="112"/>
      <c r="AG165" s="135"/>
      <c r="AH165" s="86" t="str">
        <f t="shared" si="78"/>
        <v>0:00:00</v>
      </c>
      <c r="AI165" s="112"/>
      <c r="AJ165" s="112"/>
      <c r="AK165" s="112"/>
      <c r="AL165" s="112"/>
      <c r="AM165" s="112"/>
      <c r="AN165" s="135"/>
      <c r="AO165" s="135"/>
      <c r="AP165" s="135"/>
      <c r="AQ165" s="66"/>
      <c r="AR165" s="135"/>
      <c r="AS165" s="135"/>
      <c r="AT165" s="112"/>
      <c r="AU165" s="112"/>
      <c r="AV165" s="112"/>
      <c r="AW165" s="112"/>
      <c r="AX165" s="320"/>
      <c r="AY165" s="108"/>
      <c r="AZ165" s="136">
        <f t="shared" si="76"/>
        <v>0</v>
      </c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4"/>
      <c r="BK165" s="112"/>
      <c r="BL165" s="114"/>
      <c r="BM165" s="112"/>
      <c r="BN165" s="112"/>
      <c r="BO165" s="112"/>
      <c r="BP165" s="112"/>
      <c r="BQ165" s="112"/>
      <c r="BR165" s="283"/>
      <c r="BS165" s="112"/>
      <c r="BT165" s="107"/>
      <c r="BU165" s="157"/>
    </row>
    <row r="166" spans="1:73" x14ac:dyDescent="0.25">
      <c r="A166" s="156">
        <f t="shared" si="79"/>
        <v>5</v>
      </c>
      <c r="B166" s="291"/>
      <c r="C166" s="66"/>
      <c r="D166" s="66"/>
      <c r="E166" s="18"/>
      <c r="F166" s="108"/>
      <c r="G166" s="66"/>
      <c r="H166" s="66"/>
      <c r="I166" s="108"/>
      <c r="J166" s="66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134"/>
      <c r="W166" s="85"/>
      <c r="X166" s="85"/>
      <c r="Y166" s="85"/>
      <c r="Z166" s="135"/>
      <c r="AA166" s="66"/>
      <c r="AB166" s="135"/>
      <c r="AC166" s="135"/>
      <c r="AD166" s="86" t="str">
        <f t="shared" si="77"/>
        <v>0:00:00</v>
      </c>
      <c r="AE166" s="135"/>
      <c r="AF166" s="112"/>
      <c r="AG166" s="135"/>
      <c r="AH166" s="86" t="str">
        <f t="shared" si="78"/>
        <v>0:00:00</v>
      </c>
      <c r="AI166" s="112"/>
      <c r="AJ166" s="112"/>
      <c r="AK166" s="112"/>
      <c r="AL166" s="112"/>
      <c r="AM166" s="112"/>
      <c r="AN166" s="135"/>
      <c r="AO166" s="135"/>
      <c r="AP166" s="135"/>
      <c r="AQ166" s="66"/>
      <c r="AR166" s="135"/>
      <c r="AS166" s="135"/>
      <c r="AT166" s="113"/>
      <c r="AU166" s="113"/>
      <c r="AV166" s="113"/>
      <c r="AW166" s="112"/>
      <c r="AX166" s="320"/>
      <c r="AY166" s="108"/>
      <c r="AZ166" s="136">
        <f t="shared" si="76"/>
        <v>0</v>
      </c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4"/>
      <c r="BK166" s="112"/>
      <c r="BL166" s="114"/>
      <c r="BM166" s="112"/>
      <c r="BN166" s="112"/>
      <c r="BO166" s="112"/>
      <c r="BP166" s="112"/>
      <c r="BQ166" s="112"/>
      <c r="BR166" s="283"/>
      <c r="BS166" s="112"/>
      <c r="BT166" s="107"/>
      <c r="BU166" s="157"/>
    </row>
    <row r="167" spans="1:73" x14ac:dyDescent="0.25">
      <c r="A167" s="156">
        <f t="shared" si="79"/>
        <v>6</v>
      </c>
      <c r="B167" s="291"/>
      <c r="C167" s="66"/>
      <c r="D167" s="66"/>
      <c r="E167" s="18"/>
      <c r="F167" s="108"/>
      <c r="G167" s="66"/>
      <c r="H167" s="66"/>
      <c r="I167" s="108"/>
      <c r="J167" s="66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134"/>
      <c r="W167" s="85"/>
      <c r="X167" s="85"/>
      <c r="Y167" s="85"/>
      <c r="Z167" s="135"/>
      <c r="AA167" s="66"/>
      <c r="AB167" s="135"/>
      <c r="AC167" s="135"/>
      <c r="AD167" s="86" t="str">
        <f t="shared" si="77"/>
        <v>0:00:00</v>
      </c>
      <c r="AE167" s="135"/>
      <c r="AF167" s="112"/>
      <c r="AG167" s="135"/>
      <c r="AH167" s="86" t="str">
        <f t="shared" si="78"/>
        <v>0:00:00</v>
      </c>
      <c r="AI167" s="112"/>
      <c r="AJ167" s="112"/>
      <c r="AK167" s="112"/>
      <c r="AL167" s="112"/>
      <c r="AM167" s="112"/>
      <c r="AN167" s="135"/>
      <c r="AO167" s="135"/>
      <c r="AP167" s="135"/>
      <c r="AQ167" s="66"/>
      <c r="AR167" s="135"/>
      <c r="AS167" s="135"/>
      <c r="AT167" s="113"/>
      <c r="AU167" s="113"/>
      <c r="AV167" s="113"/>
      <c r="AW167" s="112"/>
      <c r="AX167" s="320"/>
      <c r="AY167" s="108"/>
      <c r="AZ167" s="136">
        <f t="shared" si="76"/>
        <v>0</v>
      </c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4"/>
      <c r="BK167" s="112"/>
      <c r="BL167" s="114"/>
      <c r="BM167" s="112"/>
      <c r="BN167" s="112"/>
      <c r="BO167" s="112"/>
      <c r="BP167" s="112"/>
      <c r="BQ167" s="112"/>
      <c r="BR167" s="283"/>
      <c r="BS167" s="112"/>
      <c r="BT167" s="107"/>
      <c r="BU167" s="157"/>
    </row>
    <row r="168" spans="1:73" x14ac:dyDescent="0.25">
      <c r="A168" s="156">
        <f t="shared" si="79"/>
        <v>7</v>
      </c>
      <c r="B168" s="291"/>
      <c r="C168" s="66"/>
      <c r="D168" s="66"/>
      <c r="E168" s="18"/>
      <c r="F168" s="108"/>
      <c r="G168" s="66"/>
      <c r="H168" s="66"/>
      <c r="I168" s="108"/>
      <c r="J168" s="66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134"/>
      <c r="W168" s="85"/>
      <c r="X168" s="85"/>
      <c r="Y168" s="85"/>
      <c r="Z168" s="135"/>
      <c r="AA168" s="66"/>
      <c r="AB168" s="135"/>
      <c r="AC168" s="135"/>
      <c r="AD168" s="86" t="str">
        <f t="shared" si="77"/>
        <v>0:00:00</v>
      </c>
      <c r="AE168" s="135"/>
      <c r="AF168" s="112"/>
      <c r="AG168" s="135"/>
      <c r="AH168" s="86" t="str">
        <f t="shared" si="78"/>
        <v>0:00:00</v>
      </c>
      <c r="AI168" s="112"/>
      <c r="AJ168" s="112"/>
      <c r="AK168" s="112"/>
      <c r="AL168" s="112"/>
      <c r="AM168" s="112"/>
      <c r="AN168" s="135"/>
      <c r="AO168" s="135"/>
      <c r="AP168" s="135"/>
      <c r="AQ168" s="66"/>
      <c r="AR168" s="135"/>
      <c r="AS168" s="135"/>
      <c r="AT168" s="113"/>
      <c r="AU168" s="113"/>
      <c r="AV168" s="113"/>
      <c r="AW168" s="112"/>
      <c r="AX168" s="320"/>
      <c r="AY168" s="108"/>
      <c r="AZ168" s="136">
        <f t="shared" si="76"/>
        <v>0</v>
      </c>
      <c r="BA168" s="112"/>
      <c r="BB168" s="115"/>
      <c r="BC168" s="112"/>
      <c r="BD168" s="112"/>
      <c r="BE168" s="112"/>
      <c r="BF168" s="112"/>
      <c r="BG168" s="112"/>
      <c r="BH168" s="112"/>
      <c r="BI168" s="112"/>
      <c r="BJ168" s="114"/>
      <c r="BK168" s="112"/>
      <c r="BL168" s="114"/>
      <c r="BM168" s="112"/>
      <c r="BN168" s="112"/>
      <c r="BO168" s="112"/>
      <c r="BP168" s="112"/>
      <c r="BQ168" s="112"/>
      <c r="BR168" s="283"/>
      <c r="BS168" s="112"/>
      <c r="BT168" s="107"/>
      <c r="BU168" s="157"/>
    </row>
    <row r="169" spans="1:73" x14ac:dyDescent="0.25">
      <c r="A169" s="156">
        <f t="shared" si="79"/>
        <v>8</v>
      </c>
      <c r="B169" s="291"/>
      <c r="C169" s="66"/>
      <c r="D169" s="66"/>
      <c r="E169" s="18"/>
      <c r="F169" s="108"/>
      <c r="G169" s="66"/>
      <c r="H169" s="66"/>
      <c r="I169" s="108"/>
      <c r="J169" s="66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134"/>
      <c r="W169" s="85"/>
      <c r="X169" s="85"/>
      <c r="Y169" s="85"/>
      <c r="Z169" s="135"/>
      <c r="AA169" s="66"/>
      <c r="AB169" s="135"/>
      <c r="AC169" s="135"/>
      <c r="AD169" s="86" t="str">
        <f t="shared" si="77"/>
        <v>0:00:00</v>
      </c>
      <c r="AE169" s="135"/>
      <c r="AF169" s="112"/>
      <c r="AG169" s="135"/>
      <c r="AH169" s="86" t="str">
        <f t="shared" si="78"/>
        <v>0:00:00</v>
      </c>
      <c r="AI169" s="112"/>
      <c r="AJ169" s="112"/>
      <c r="AK169" s="112"/>
      <c r="AL169" s="112"/>
      <c r="AM169" s="112"/>
      <c r="AN169" s="135"/>
      <c r="AO169" s="135"/>
      <c r="AP169" s="135"/>
      <c r="AQ169" s="66"/>
      <c r="AR169" s="135"/>
      <c r="AS169" s="135"/>
      <c r="AT169" s="113"/>
      <c r="AU169" s="113"/>
      <c r="AV169" s="113"/>
      <c r="AW169" s="112"/>
      <c r="AX169" s="320"/>
      <c r="AY169" s="108"/>
      <c r="AZ169" s="136">
        <f t="shared" si="76"/>
        <v>0</v>
      </c>
      <c r="BA169" s="112"/>
      <c r="BB169" s="115"/>
      <c r="BC169" s="112"/>
      <c r="BD169" s="112"/>
      <c r="BE169" s="112"/>
      <c r="BF169" s="112"/>
      <c r="BG169" s="112"/>
      <c r="BH169" s="112"/>
      <c r="BI169" s="112"/>
      <c r="BJ169" s="114"/>
      <c r="BK169" s="112"/>
      <c r="BL169" s="114"/>
      <c r="BM169" s="112"/>
      <c r="BN169" s="112"/>
      <c r="BO169" s="112"/>
      <c r="BP169" s="112"/>
      <c r="BQ169" s="112"/>
      <c r="BR169" s="283"/>
      <c r="BS169" s="112"/>
      <c r="BT169" s="107"/>
      <c r="BU169" s="157"/>
    </row>
    <row r="170" spans="1:73" x14ac:dyDescent="0.25">
      <c r="A170" s="156">
        <f t="shared" si="79"/>
        <v>9</v>
      </c>
      <c r="B170" s="291"/>
      <c r="C170" s="66"/>
      <c r="D170" s="66"/>
      <c r="E170" s="18"/>
      <c r="F170" s="108"/>
      <c r="G170" s="66"/>
      <c r="H170" s="66"/>
      <c r="I170" s="108"/>
      <c r="J170" s="66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134"/>
      <c r="W170" s="85"/>
      <c r="X170" s="85"/>
      <c r="Y170" s="85"/>
      <c r="Z170" s="135"/>
      <c r="AA170" s="66"/>
      <c r="AB170" s="135"/>
      <c r="AC170" s="135"/>
      <c r="AD170" s="86" t="str">
        <f t="shared" si="77"/>
        <v>0:00:00</v>
      </c>
      <c r="AE170" s="135"/>
      <c r="AF170" s="112"/>
      <c r="AG170" s="135"/>
      <c r="AH170" s="86" t="str">
        <f t="shared" si="78"/>
        <v>0:00:00</v>
      </c>
      <c r="AI170" s="112"/>
      <c r="AJ170" s="112"/>
      <c r="AK170" s="112"/>
      <c r="AL170" s="112"/>
      <c r="AM170" s="112"/>
      <c r="AN170" s="135"/>
      <c r="AO170" s="135"/>
      <c r="AP170" s="135"/>
      <c r="AQ170" s="66"/>
      <c r="AR170" s="135"/>
      <c r="AS170" s="135"/>
      <c r="AT170" s="113"/>
      <c r="AU170" s="113"/>
      <c r="AV170" s="113"/>
      <c r="AW170" s="112"/>
      <c r="AX170" s="320"/>
      <c r="AY170" s="108"/>
      <c r="AZ170" s="136">
        <f t="shared" si="76"/>
        <v>0</v>
      </c>
      <c r="BA170" s="112"/>
      <c r="BB170" s="115"/>
      <c r="BC170" s="112"/>
      <c r="BD170" s="112"/>
      <c r="BE170" s="112"/>
      <c r="BF170" s="112"/>
      <c r="BG170" s="112"/>
      <c r="BH170" s="112"/>
      <c r="BI170" s="112"/>
      <c r="BJ170" s="114"/>
      <c r="BK170" s="112"/>
      <c r="BL170" s="114"/>
      <c r="BM170" s="112"/>
      <c r="BN170" s="112"/>
      <c r="BO170" s="112"/>
      <c r="BP170" s="112"/>
      <c r="BQ170" s="112"/>
      <c r="BR170" s="283"/>
      <c r="BS170" s="112"/>
      <c r="BT170" s="107"/>
      <c r="BU170" s="157"/>
    </row>
    <row r="171" spans="1:73" ht="19.5" thickBot="1" x14ac:dyDescent="0.3">
      <c r="A171" s="158">
        <f t="shared" si="79"/>
        <v>10</v>
      </c>
      <c r="B171" s="292"/>
      <c r="C171" s="88"/>
      <c r="D171" s="88"/>
      <c r="E171" s="19"/>
      <c r="F171" s="116"/>
      <c r="G171" s="88"/>
      <c r="H171" s="88"/>
      <c r="I171" s="116"/>
      <c r="J171" s="88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37"/>
      <c r="W171" s="117"/>
      <c r="X171" s="117"/>
      <c r="Y171" s="117"/>
      <c r="Z171" s="138"/>
      <c r="AA171" s="88"/>
      <c r="AB171" s="138"/>
      <c r="AC171" s="138"/>
      <c r="AD171" s="87" t="str">
        <f t="shared" si="77"/>
        <v>0:00:00</v>
      </c>
      <c r="AE171" s="138"/>
      <c r="AF171" s="118"/>
      <c r="AG171" s="138"/>
      <c r="AH171" s="87" t="str">
        <f t="shared" si="78"/>
        <v>0:00:00</v>
      </c>
      <c r="AI171" s="118"/>
      <c r="AJ171" s="118"/>
      <c r="AK171" s="118"/>
      <c r="AL171" s="118"/>
      <c r="AM171" s="118"/>
      <c r="AN171" s="138"/>
      <c r="AO171" s="138"/>
      <c r="AP171" s="138"/>
      <c r="AQ171" s="88"/>
      <c r="AR171" s="138"/>
      <c r="AS171" s="138"/>
      <c r="AT171" s="119"/>
      <c r="AU171" s="119"/>
      <c r="AV171" s="119"/>
      <c r="AW171" s="118"/>
      <c r="AX171" s="321"/>
      <c r="AY171" s="116"/>
      <c r="AZ171" s="139">
        <f t="shared" si="76"/>
        <v>0</v>
      </c>
      <c r="BA171" s="118"/>
      <c r="BB171" s="120"/>
      <c r="BC171" s="118"/>
      <c r="BD171" s="118"/>
      <c r="BE171" s="118"/>
      <c r="BF171" s="118"/>
      <c r="BG171" s="118"/>
      <c r="BH171" s="118"/>
      <c r="BI171" s="118"/>
      <c r="BJ171" s="121"/>
      <c r="BK171" s="118"/>
      <c r="BL171" s="121"/>
      <c r="BM171" s="118"/>
      <c r="BN171" s="118"/>
      <c r="BO171" s="118"/>
      <c r="BP171" s="118"/>
      <c r="BQ171" s="118"/>
      <c r="BR171" s="284"/>
      <c r="BS171" s="118"/>
      <c r="BT171" s="122"/>
      <c r="BU171" s="159"/>
    </row>
    <row r="172" spans="1:73" ht="19.5" customHeight="1" thickBot="1" x14ac:dyDescent="0.3">
      <c r="A172" s="307" t="s">
        <v>277</v>
      </c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91">
        <f t="shared" ref="L172:X172" si="80">COUNTA(L162:L171)</f>
        <v>0</v>
      </c>
      <c r="M172" s="92">
        <f t="shared" si="80"/>
        <v>0</v>
      </c>
      <c r="N172" s="91">
        <f t="shared" si="80"/>
        <v>0</v>
      </c>
      <c r="O172" s="92">
        <f t="shared" si="80"/>
        <v>0</v>
      </c>
      <c r="P172" s="91">
        <f t="shared" si="80"/>
        <v>0</v>
      </c>
      <c r="Q172" s="92">
        <f t="shared" si="80"/>
        <v>0</v>
      </c>
      <c r="R172" s="91">
        <f t="shared" si="80"/>
        <v>0</v>
      </c>
      <c r="S172" s="92">
        <f t="shared" si="80"/>
        <v>0</v>
      </c>
      <c r="T172" s="92">
        <f t="shared" si="80"/>
        <v>0</v>
      </c>
      <c r="U172" s="92">
        <f t="shared" si="80"/>
        <v>0</v>
      </c>
      <c r="V172" s="92">
        <f t="shared" si="80"/>
        <v>0</v>
      </c>
      <c r="W172" s="92">
        <f t="shared" si="80"/>
        <v>0</v>
      </c>
      <c r="X172" s="93">
        <f t="shared" si="80"/>
        <v>0</v>
      </c>
      <c r="Y172" s="94"/>
      <c r="Z172" s="94"/>
      <c r="AA172" s="94"/>
      <c r="AB172" s="94"/>
      <c r="AC172" s="94"/>
      <c r="AD172" s="123" t="e">
        <f>COUNTIF(AD162:AD171, "=&lt;1:00:00")/COUNTA(Z162:Z171)</f>
        <v>#DIV/0!</v>
      </c>
      <c r="AE172" s="94"/>
      <c r="AF172" s="94"/>
      <c r="AG172" s="94"/>
      <c r="AH172" s="123" t="e">
        <f>COUNTIF(AH162:AH171, "=&lt;0:12:00")/COUNTA(AE162:AE171)</f>
        <v>#DIV/0!</v>
      </c>
      <c r="AI172" s="92">
        <f>SUM(AI162:AI171)</f>
        <v>0</v>
      </c>
      <c r="AJ172" s="92">
        <f>SUM(AJ162:AJ171)</f>
        <v>0</v>
      </c>
      <c r="AK172" s="92">
        <f>SUM(AK162:AK171)</f>
        <v>0</v>
      </c>
      <c r="AL172" s="92">
        <f>SUM(AL162:AL171)</f>
        <v>0</v>
      </c>
      <c r="AM172" s="92">
        <f>SUM(AM162:AM171)</f>
        <v>0</v>
      </c>
      <c r="AN172" s="68"/>
      <c r="AO172" s="69"/>
      <c r="AP172" s="69"/>
      <c r="AQ172" s="69"/>
      <c r="AR172" s="69"/>
      <c r="AS172" s="84">
        <f>COUNTA(AS162:AS171)</f>
        <v>0</v>
      </c>
      <c r="AT172" s="96"/>
      <c r="AU172" s="70"/>
      <c r="AV172" s="70"/>
      <c r="AW172" s="129">
        <f>SUM(AW162:AW171)</f>
        <v>0</v>
      </c>
      <c r="AX172" s="123" t="e">
        <f>COUNTA((AS162:AS171))/((COUNTA(AS162:AS171)+COUNTIF(AW162:AW171,"0")))</f>
        <v>#DIV/0!</v>
      </c>
      <c r="AY172" s="94"/>
      <c r="AZ172" s="95"/>
      <c r="BA172" s="131">
        <f>SUM(BA162:BA171)</f>
        <v>0</v>
      </c>
      <c r="BB172" s="70"/>
      <c r="BC172" s="92">
        <f>SUM(BC162:BC171)</f>
        <v>0</v>
      </c>
      <c r="BD172" s="92">
        <f t="shared" ref="BD172:BI172" si="81">SUM(BD162:BD171)</f>
        <v>0</v>
      </c>
      <c r="BE172" s="92">
        <f t="shared" si="81"/>
        <v>0</v>
      </c>
      <c r="BF172" s="92">
        <f t="shared" si="81"/>
        <v>0</v>
      </c>
      <c r="BG172" s="92">
        <f t="shared" si="81"/>
        <v>0</v>
      </c>
      <c r="BH172" s="96"/>
      <c r="BI172" s="92">
        <f t="shared" si="81"/>
        <v>0</v>
      </c>
      <c r="BJ172" s="96"/>
      <c r="BK172" s="92">
        <f t="shared" ref="BK172" si="82">SUM(BK162:BK171)</f>
        <v>0</v>
      </c>
      <c r="BL172" s="96"/>
      <c r="BM172" s="96"/>
      <c r="BN172" s="92">
        <f t="shared" ref="BN172" si="83">SUM(BN162:BN171)</f>
        <v>0</v>
      </c>
      <c r="BO172" s="92">
        <f>SUM(BO162:BO171)</f>
        <v>0</v>
      </c>
      <c r="BP172" s="96"/>
      <c r="BQ172" s="92">
        <f t="shared" ref="BQ172" si="84">SUM(BQ162:BQ171)</f>
        <v>0</v>
      </c>
      <c r="BR172" s="132" t="e">
        <f>COUNTIF(BK162:BK171,"1")/COUNTIF(BI162:BI171,"1")</f>
        <v>#DIV/0!</v>
      </c>
      <c r="BS172" s="97"/>
      <c r="BT172" s="97"/>
      <c r="BU172" s="140"/>
    </row>
    <row r="173" spans="1:73" x14ac:dyDescent="0.25">
      <c r="A173" s="273"/>
      <c r="B173" s="306" t="s">
        <v>221</v>
      </c>
      <c r="C173" s="306"/>
      <c r="D173" s="306"/>
      <c r="E173" s="306"/>
      <c r="F173" s="306"/>
      <c r="G173" s="306"/>
      <c r="H173" s="306"/>
      <c r="I173" s="277">
        <f>SUM(L172:X172)</f>
        <v>0</v>
      </c>
      <c r="J173" s="277"/>
      <c r="K173" s="277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130"/>
      <c r="BT173" s="130"/>
      <c r="BU173" s="160"/>
    </row>
    <row r="174" spans="1:73" x14ac:dyDescent="0.25">
      <c r="A174" s="274"/>
      <c r="B174" s="282" t="s">
        <v>230</v>
      </c>
      <c r="C174" s="282"/>
      <c r="D174" s="282"/>
      <c r="E174" s="282"/>
      <c r="F174" s="282"/>
      <c r="G174" s="282"/>
      <c r="H174" s="282"/>
      <c r="I174" s="278">
        <f>AS172</f>
        <v>0</v>
      </c>
      <c r="J174" s="278"/>
      <c r="K174" s="278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130"/>
      <c r="BT174" s="130"/>
      <c r="BU174" s="160"/>
    </row>
    <row r="175" spans="1:73" x14ac:dyDescent="0.25">
      <c r="A175" s="274"/>
      <c r="B175" s="282" t="s">
        <v>274</v>
      </c>
      <c r="C175" s="282"/>
      <c r="D175" s="282"/>
      <c r="E175" s="282"/>
      <c r="F175" s="282"/>
      <c r="G175" s="282"/>
      <c r="H175" s="282"/>
      <c r="I175" s="278"/>
      <c r="J175" s="278"/>
      <c r="K175" s="278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130"/>
      <c r="BT175" s="130"/>
      <c r="BU175" s="160"/>
    </row>
    <row r="176" spans="1:73" x14ac:dyDescent="0.25">
      <c r="A176" s="274"/>
      <c r="B176" s="282" t="s">
        <v>273</v>
      </c>
      <c r="C176" s="282"/>
      <c r="D176" s="282"/>
      <c r="E176" s="282"/>
      <c r="F176" s="282"/>
      <c r="G176" s="282"/>
      <c r="H176" s="282"/>
      <c r="I176" s="278"/>
      <c r="J176" s="278"/>
      <c r="K176" s="278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130"/>
      <c r="BT176" s="130"/>
      <c r="BU176" s="160"/>
    </row>
    <row r="177" spans="1:73" ht="19.5" thickBot="1" x14ac:dyDescent="0.3">
      <c r="A177" s="275"/>
      <c r="B177" s="297" t="s">
        <v>231</v>
      </c>
      <c r="C177" s="297"/>
      <c r="D177" s="297"/>
      <c r="E177" s="297"/>
      <c r="F177" s="297"/>
      <c r="G177" s="297"/>
      <c r="H177" s="297"/>
      <c r="I177" s="315" t="e">
        <f>I175/COUNTA(I162:I171)</f>
        <v>#DIV/0!</v>
      </c>
      <c r="J177" s="316"/>
      <c r="K177" s="316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130"/>
      <c r="BT177" s="130"/>
      <c r="BU177" s="160"/>
    </row>
    <row r="178" spans="1:73" s="30" customFormat="1" ht="24" customHeight="1" thickBot="1" x14ac:dyDescent="0.3">
      <c r="A178" s="293" t="s">
        <v>252</v>
      </c>
      <c r="B178" s="294"/>
      <c r="C178" s="294"/>
      <c r="D178" s="294"/>
      <c r="E178" s="294"/>
      <c r="F178" s="294"/>
      <c r="G178" s="294"/>
      <c r="H178" s="294"/>
      <c r="I178" s="294"/>
      <c r="J178" s="294"/>
      <c r="K178" s="294"/>
      <c r="L178" s="144">
        <f t="shared" ref="L178:X178" si="85">SUM(L140+L156+L172)</f>
        <v>0</v>
      </c>
      <c r="M178" s="145">
        <f t="shared" si="85"/>
        <v>0</v>
      </c>
      <c r="N178" s="144">
        <f t="shared" si="85"/>
        <v>0</v>
      </c>
      <c r="O178" s="145">
        <f t="shared" si="85"/>
        <v>0</v>
      </c>
      <c r="P178" s="144">
        <f t="shared" si="85"/>
        <v>0</v>
      </c>
      <c r="Q178" s="145">
        <f t="shared" si="85"/>
        <v>0</v>
      </c>
      <c r="R178" s="144">
        <f t="shared" si="85"/>
        <v>0</v>
      </c>
      <c r="S178" s="145">
        <f t="shared" si="85"/>
        <v>0</v>
      </c>
      <c r="T178" s="145">
        <f t="shared" si="85"/>
        <v>0</v>
      </c>
      <c r="U178" s="145">
        <f t="shared" si="85"/>
        <v>0</v>
      </c>
      <c r="V178" s="145">
        <f t="shared" si="85"/>
        <v>0</v>
      </c>
      <c r="W178" s="145">
        <f t="shared" si="85"/>
        <v>0</v>
      </c>
      <c r="X178" s="145">
        <f t="shared" si="85"/>
        <v>0</v>
      </c>
      <c r="Y178" s="71"/>
      <c r="Z178" s="72"/>
      <c r="AA178" s="72"/>
      <c r="AB178" s="72"/>
      <c r="AC178" s="72"/>
      <c r="AD178" s="123" t="e">
        <f>SUM(AD140+AD156+AD172)/3</f>
        <v>#DIV/0!</v>
      </c>
      <c r="AE178" s="72"/>
      <c r="AF178" s="72"/>
      <c r="AG178" s="72"/>
      <c r="AH178" s="123" t="e">
        <f>SUM(AH140+AH156+AH172)/3</f>
        <v>#DIV/0!</v>
      </c>
      <c r="AI178" s="145">
        <f>SUM(AI140+AI156+AI172)</f>
        <v>0</v>
      </c>
      <c r="AJ178" s="145">
        <f t="shared" ref="AJ178:AM178" si="86">SUM(AJ140+AJ156+AJ172)</f>
        <v>0</v>
      </c>
      <c r="AK178" s="145">
        <f t="shared" si="86"/>
        <v>0</v>
      </c>
      <c r="AL178" s="145">
        <f t="shared" si="86"/>
        <v>0</v>
      </c>
      <c r="AM178" s="145">
        <f t="shared" si="86"/>
        <v>0</v>
      </c>
      <c r="AN178" s="299"/>
      <c r="AO178" s="300"/>
      <c r="AP178" s="300"/>
      <c r="AQ178" s="300"/>
      <c r="AR178" s="300"/>
      <c r="AS178" s="300"/>
      <c r="AT178" s="300"/>
      <c r="AU178" s="301"/>
      <c r="AV178" s="171"/>
      <c r="AW178" s="145">
        <f>SUM(AW140+AW156+AW172)</f>
        <v>0</v>
      </c>
      <c r="AX178" s="147" t="e">
        <f>SUM(AX140+AX156+AX172)/3</f>
        <v>#DIV/0!</v>
      </c>
      <c r="AY178" s="170"/>
      <c r="AZ178" s="171"/>
      <c r="BA178" s="145">
        <f>SUM(BA140+BA156+BA172)</f>
        <v>0</v>
      </c>
      <c r="BB178" s="142"/>
      <c r="BC178" s="145">
        <f>SUM(BC140+BC156+BC172)</f>
        <v>0</v>
      </c>
      <c r="BD178" s="145">
        <f t="shared" ref="BD178:BI178" si="87">SUM(BD140+BD156+BD172)</f>
        <v>0</v>
      </c>
      <c r="BE178" s="145">
        <f t="shared" si="87"/>
        <v>0</v>
      </c>
      <c r="BF178" s="145">
        <f t="shared" si="87"/>
        <v>0</v>
      </c>
      <c r="BG178" s="145">
        <f t="shared" si="87"/>
        <v>0</v>
      </c>
      <c r="BH178" s="142"/>
      <c r="BI178" s="145">
        <f t="shared" si="87"/>
        <v>0</v>
      </c>
      <c r="BJ178" s="142"/>
      <c r="BK178" s="145">
        <f>SUM(BK140+BK156+BK172)</f>
        <v>0</v>
      </c>
      <c r="BL178" s="96"/>
      <c r="BM178" s="96"/>
      <c r="BN178" s="145">
        <f>SUM(BN140+BN156+BN172)</f>
        <v>0</v>
      </c>
      <c r="BO178" s="146">
        <f>SUM(BO140+BO156+BO172)</f>
        <v>0</v>
      </c>
      <c r="BP178" s="96"/>
      <c r="BQ178" s="153">
        <f>SUM(BQ140+BQ156+BQ172)</f>
        <v>0</v>
      </c>
      <c r="BR178" s="148" t="e">
        <f>SUM(BR140+BR156+BR172)/3</f>
        <v>#DIV/0!</v>
      </c>
      <c r="BS178" s="155"/>
      <c r="BT178" s="155"/>
      <c r="BU178" s="155"/>
    </row>
    <row r="179" spans="1:73" s="30" customFormat="1" x14ac:dyDescent="0.25">
      <c r="A179" s="286"/>
      <c r="B179" s="276" t="s">
        <v>8</v>
      </c>
      <c r="C179" s="276"/>
      <c r="D179" s="276"/>
      <c r="E179" s="276"/>
      <c r="F179" s="276"/>
      <c r="G179" s="276"/>
      <c r="H179" s="276"/>
      <c r="I179" s="304">
        <f>SUM(I141+I157+I173)</f>
        <v>0</v>
      </c>
      <c r="J179" s="304"/>
      <c r="K179" s="304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0"/>
      <c r="BP179" s="20"/>
      <c r="BQ179" s="20"/>
      <c r="BR179" s="20"/>
      <c r="BS179" s="152"/>
      <c r="BT179" s="152"/>
      <c r="BU179" s="151"/>
    </row>
    <row r="180" spans="1:73" s="30" customFormat="1" x14ac:dyDescent="0.25">
      <c r="A180" s="286"/>
      <c r="B180" s="298" t="s">
        <v>230</v>
      </c>
      <c r="C180" s="298"/>
      <c r="D180" s="298"/>
      <c r="E180" s="298"/>
      <c r="F180" s="298"/>
      <c r="G180" s="298"/>
      <c r="H180" s="298"/>
      <c r="I180" s="303">
        <f>SUM(I142+I158+I174)</f>
        <v>0</v>
      </c>
      <c r="J180" s="303"/>
      <c r="K180" s="303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152"/>
      <c r="BT180" s="152"/>
      <c r="BU180" s="151"/>
    </row>
    <row r="181" spans="1:73" s="30" customFormat="1" x14ac:dyDescent="0.25">
      <c r="A181" s="286"/>
      <c r="B181" s="298" t="s">
        <v>274</v>
      </c>
      <c r="C181" s="298"/>
      <c r="D181" s="298"/>
      <c r="E181" s="298"/>
      <c r="F181" s="298"/>
      <c r="G181" s="298"/>
      <c r="H181" s="298"/>
      <c r="I181" s="303">
        <f>SUM(I143+I159+I175)</f>
        <v>0</v>
      </c>
      <c r="J181" s="303"/>
      <c r="K181" s="303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152"/>
      <c r="BT181" s="152"/>
      <c r="BU181" s="151"/>
    </row>
    <row r="182" spans="1:73" s="30" customFormat="1" x14ac:dyDescent="0.25">
      <c r="A182" s="286"/>
      <c r="B182" s="298" t="s">
        <v>273</v>
      </c>
      <c r="C182" s="298"/>
      <c r="D182" s="298"/>
      <c r="E182" s="298"/>
      <c r="F182" s="298"/>
      <c r="G182" s="298"/>
      <c r="H182" s="298"/>
      <c r="I182" s="303">
        <f>SUM(I144,I160,I176)</f>
        <v>0</v>
      </c>
      <c r="J182" s="303"/>
      <c r="K182" s="303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152"/>
      <c r="BT182" s="152"/>
      <c r="BU182" s="151"/>
    </row>
    <row r="183" spans="1:73" s="30" customFormat="1" ht="19.5" thickBot="1" x14ac:dyDescent="0.3">
      <c r="A183" s="286"/>
      <c r="B183" s="325" t="s">
        <v>231</v>
      </c>
      <c r="C183" s="325"/>
      <c r="D183" s="325"/>
      <c r="E183" s="325"/>
      <c r="F183" s="325"/>
      <c r="G183" s="325"/>
      <c r="H183" s="325"/>
      <c r="I183" s="326" t="e">
        <f>I181/COUNTA(I130:I139,I146:I155,I162:I171)</f>
        <v>#DIV/0!</v>
      </c>
      <c r="J183" s="327"/>
      <c r="K183" s="327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152"/>
      <c r="BT183" s="152"/>
      <c r="BU183" s="151"/>
    </row>
    <row r="184" spans="1:73" s="81" customFormat="1" ht="24" customHeight="1" thickBot="1" x14ac:dyDescent="0.3">
      <c r="A184" s="279" t="s">
        <v>220</v>
      </c>
      <c r="B184" s="280"/>
      <c r="C184" s="280"/>
      <c r="D184" s="280"/>
      <c r="E184" s="280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  <c r="AB184" s="280"/>
      <c r="AC184" s="280"/>
      <c r="AD184" s="280"/>
      <c r="AE184" s="280"/>
      <c r="AF184" s="280"/>
      <c r="AG184" s="280"/>
      <c r="AH184" s="280"/>
      <c r="AI184" s="280"/>
      <c r="AJ184" s="280"/>
      <c r="AK184" s="280"/>
      <c r="AL184" s="280"/>
      <c r="AM184" s="280"/>
      <c r="AN184" s="280"/>
      <c r="AO184" s="280"/>
      <c r="AP184" s="280"/>
      <c r="AQ184" s="280"/>
      <c r="AR184" s="280"/>
      <c r="AS184" s="280"/>
      <c r="AT184" s="280"/>
      <c r="AU184" s="280"/>
      <c r="AV184" s="280"/>
      <c r="AW184" s="280"/>
      <c r="AX184" s="280"/>
      <c r="AY184" s="280"/>
      <c r="AZ184" s="280"/>
      <c r="BA184" s="280"/>
      <c r="BB184" s="280"/>
      <c r="BC184" s="280"/>
      <c r="BD184" s="280"/>
      <c r="BE184" s="280"/>
      <c r="BF184" s="280"/>
      <c r="BG184" s="280"/>
      <c r="BH184" s="280"/>
      <c r="BI184" s="280"/>
      <c r="BJ184" s="280"/>
      <c r="BK184" s="280"/>
      <c r="BL184" s="280"/>
      <c r="BM184" s="280"/>
      <c r="BN184" s="280"/>
      <c r="BO184" s="280"/>
      <c r="BP184" s="280"/>
      <c r="BQ184" s="280"/>
      <c r="BR184" s="280"/>
      <c r="BS184" s="280"/>
      <c r="BT184" s="280"/>
      <c r="BU184" s="281"/>
    </row>
    <row r="185" spans="1:73" x14ac:dyDescent="0.25">
      <c r="A185" s="161">
        <v>1</v>
      </c>
      <c r="B185" s="305" t="s">
        <v>254</v>
      </c>
      <c r="C185" s="65"/>
      <c r="D185" s="65"/>
      <c r="E185" s="62"/>
      <c r="F185" s="80"/>
      <c r="G185" s="65"/>
      <c r="H185" s="65"/>
      <c r="I185" s="80"/>
      <c r="J185" s="65"/>
      <c r="K185" s="85"/>
      <c r="L185" s="100"/>
      <c r="M185" s="99"/>
      <c r="N185" s="100"/>
      <c r="O185" s="101"/>
      <c r="P185" s="100"/>
      <c r="Q185" s="102"/>
      <c r="R185" s="100"/>
      <c r="S185" s="102"/>
      <c r="T185" s="102"/>
      <c r="U185" s="102"/>
      <c r="V185" s="103"/>
      <c r="W185" s="102"/>
      <c r="X185" s="98"/>
      <c r="Y185" s="98"/>
      <c r="Z185" s="64"/>
      <c r="AA185" s="65"/>
      <c r="AB185" s="64"/>
      <c r="AC185" s="64"/>
      <c r="AD185" s="63" t="str">
        <f>TEXT(AC185-Z185, "d:hh:mm")</f>
        <v>0:00:00</v>
      </c>
      <c r="AE185" s="64"/>
      <c r="AF185" s="104"/>
      <c r="AG185" s="64"/>
      <c r="AH185" s="63" t="str">
        <f>TEXT(AG185-AE185, "d:hh:mm")</f>
        <v>0:00:00</v>
      </c>
      <c r="AI185" s="104"/>
      <c r="AJ185" s="104"/>
      <c r="AK185" s="104"/>
      <c r="AL185" s="104"/>
      <c r="AM185" s="104"/>
      <c r="AN185" s="64"/>
      <c r="AO185" s="64"/>
      <c r="AP185" s="64"/>
      <c r="AQ185" s="65"/>
      <c r="AR185" s="64"/>
      <c r="AS185" s="64"/>
      <c r="AT185" s="105"/>
      <c r="AU185" s="105"/>
      <c r="AV185" s="113"/>
      <c r="AW185" s="104"/>
      <c r="AX185" s="320" t="e">
        <f>COUNTA((AS185:AS194))/((COUNTA(AS185:AS194)+COUNTA(AT185:AT194)))</f>
        <v>#DIV/0!</v>
      </c>
      <c r="AY185" s="80"/>
      <c r="AZ185" s="57">
        <f t="shared" ref="AZ185:AZ194" si="88">AY185-AA185</f>
        <v>0</v>
      </c>
      <c r="BA185" s="104"/>
      <c r="BB185" s="104"/>
      <c r="BC185" s="104"/>
      <c r="BD185" s="104"/>
      <c r="BE185" s="104"/>
      <c r="BF185" s="104"/>
      <c r="BG185" s="104"/>
      <c r="BH185" s="112"/>
      <c r="BI185" s="104"/>
      <c r="BJ185" s="106"/>
      <c r="BK185" s="104"/>
      <c r="BL185" s="106"/>
      <c r="BM185" s="104"/>
      <c r="BN185" s="104"/>
      <c r="BO185" s="112"/>
      <c r="BP185" s="112"/>
      <c r="BQ185" s="112"/>
      <c r="BR185" s="283" t="e">
        <f>COUNTIF(BK185:BK194,"1")/COUNTIF(BI185:BI194,"1")</f>
        <v>#DIV/0!</v>
      </c>
      <c r="BS185" s="150"/>
      <c r="BT185" s="149"/>
      <c r="BU185" s="162"/>
    </row>
    <row r="186" spans="1:73" x14ac:dyDescent="0.25">
      <c r="A186" s="156">
        <f>A185+1</f>
        <v>2</v>
      </c>
      <c r="B186" s="291"/>
      <c r="C186" s="66"/>
      <c r="D186" s="66"/>
      <c r="E186" s="18"/>
      <c r="F186" s="108"/>
      <c r="G186" s="66"/>
      <c r="H186" s="66"/>
      <c r="I186" s="108"/>
      <c r="J186" s="66"/>
      <c r="K186" s="85"/>
      <c r="L186" s="110"/>
      <c r="M186" s="109"/>
      <c r="N186" s="110"/>
      <c r="O186" s="111"/>
      <c r="P186" s="110"/>
      <c r="Q186" s="111"/>
      <c r="R186" s="110"/>
      <c r="S186" s="111"/>
      <c r="T186" s="111"/>
      <c r="U186" s="111"/>
      <c r="V186" s="134"/>
      <c r="W186" s="111"/>
      <c r="X186" s="85"/>
      <c r="Y186" s="85"/>
      <c r="Z186" s="135"/>
      <c r="AA186" s="66"/>
      <c r="AB186" s="135"/>
      <c r="AC186" s="135"/>
      <c r="AD186" s="86" t="str">
        <f t="shared" ref="AD186:AD194" si="89">TEXT(AC186-Z186, "d:hh:mm")</f>
        <v>0:00:00</v>
      </c>
      <c r="AE186" s="135"/>
      <c r="AF186" s="112"/>
      <c r="AG186" s="135"/>
      <c r="AH186" s="86" t="str">
        <f t="shared" ref="AH186:AH194" si="90">TEXT(AG186-AE186, "d:hh:mm")</f>
        <v>0:00:00</v>
      </c>
      <c r="AI186" s="112"/>
      <c r="AJ186" s="112"/>
      <c r="AK186" s="112"/>
      <c r="AL186" s="112"/>
      <c r="AM186" s="112"/>
      <c r="AN186" s="135"/>
      <c r="AO186" s="135"/>
      <c r="AP186" s="135"/>
      <c r="AQ186" s="66"/>
      <c r="AR186" s="135"/>
      <c r="AS186" s="135"/>
      <c r="AT186" s="113"/>
      <c r="AU186" s="113"/>
      <c r="AV186" s="113"/>
      <c r="AW186" s="112"/>
      <c r="AX186" s="320"/>
      <c r="AY186" s="108"/>
      <c r="AZ186" s="136">
        <f t="shared" si="88"/>
        <v>0</v>
      </c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4"/>
      <c r="BK186" s="112"/>
      <c r="BL186" s="114"/>
      <c r="BM186" s="112"/>
      <c r="BN186" s="112"/>
      <c r="BO186" s="112"/>
      <c r="BP186" s="112"/>
      <c r="BQ186" s="112"/>
      <c r="BR186" s="283"/>
      <c r="BS186" s="115"/>
      <c r="BT186" s="107"/>
      <c r="BU186" s="157"/>
    </row>
    <row r="187" spans="1:73" x14ac:dyDescent="0.25">
      <c r="A187" s="156">
        <f t="shared" ref="A187:A194" si="91">A186+1</f>
        <v>3</v>
      </c>
      <c r="B187" s="291"/>
      <c r="C187" s="66"/>
      <c r="D187" s="66"/>
      <c r="E187" s="18"/>
      <c r="F187" s="108"/>
      <c r="G187" s="66"/>
      <c r="H187" s="66"/>
      <c r="I187" s="108"/>
      <c r="J187" s="66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134"/>
      <c r="W187" s="85"/>
      <c r="X187" s="85"/>
      <c r="Y187" s="85"/>
      <c r="Z187" s="135"/>
      <c r="AA187" s="66"/>
      <c r="AB187" s="135"/>
      <c r="AC187" s="135"/>
      <c r="AD187" s="86" t="str">
        <f t="shared" si="89"/>
        <v>0:00:00</v>
      </c>
      <c r="AE187" s="135"/>
      <c r="AF187" s="112"/>
      <c r="AG187" s="135"/>
      <c r="AH187" s="86" t="str">
        <f t="shared" si="90"/>
        <v>0:00:00</v>
      </c>
      <c r="AI187" s="112"/>
      <c r="AJ187" s="112"/>
      <c r="AK187" s="112"/>
      <c r="AL187" s="112"/>
      <c r="AM187" s="112"/>
      <c r="AN187" s="135"/>
      <c r="AO187" s="135"/>
      <c r="AP187" s="135"/>
      <c r="AQ187" s="66"/>
      <c r="AR187" s="135"/>
      <c r="AS187" s="135"/>
      <c r="AT187" s="112"/>
      <c r="AU187" s="113"/>
      <c r="AV187" s="113"/>
      <c r="AW187" s="112"/>
      <c r="AX187" s="320"/>
      <c r="AY187" s="108"/>
      <c r="AZ187" s="136">
        <f t="shared" si="88"/>
        <v>0</v>
      </c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4"/>
      <c r="BK187" s="112"/>
      <c r="BL187" s="114"/>
      <c r="BM187" s="112"/>
      <c r="BN187" s="112"/>
      <c r="BO187" s="112"/>
      <c r="BP187" s="112"/>
      <c r="BQ187" s="112"/>
      <c r="BR187" s="283"/>
      <c r="BS187" s="112"/>
      <c r="BT187" s="107"/>
      <c r="BU187" s="157"/>
    </row>
    <row r="188" spans="1:73" x14ac:dyDescent="0.25">
      <c r="A188" s="156">
        <f t="shared" si="91"/>
        <v>4</v>
      </c>
      <c r="B188" s="291"/>
      <c r="C188" s="66"/>
      <c r="D188" s="66"/>
      <c r="E188" s="18"/>
      <c r="F188" s="108"/>
      <c r="G188" s="66"/>
      <c r="H188" s="66"/>
      <c r="I188" s="108"/>
      <c r="J188" s="66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134"/>
      <c r="W188" s="85"/>
      <c r="X188" s="85"/>
      <c r="Y188" s="85"/>
      <c r="Z188" s="135"/>
      <c r="AA188" s="66"/>
      <c r="AB188" s="135"/>
      <c r="AC188" s="135"/>
      <c r="AD188" s="86" t="str">
        <f t="shared" si="89"/>
        <v>0:00:00</v>
      </c>
      <c r="AE188" s="135"/>
      <c r="AF188" s="112"/>
      <c r="AG188" s="135"/>
      <c r="AH188" s="86" t="str">
        <f t="shared" si="90"/>
        <v>0:00:00</v>
      </c>
      <c r="AI188" s="112"/>
      <c r="AJ188" s="112"/>
      <c r="AK188" s="112"/>
      <c r="AL188" s="112"/>
      <c r="AM188" s="112"/>
      <c r="AN188" s="135"/>
      <c r="AO188" s="135"/>
      <c r="AP188" s="135"/>
      <c r="AQ188" s="66"/>
      <c r="AR188" s="135"/>
      <c r="AS188" s="135"/>
      <c r="AT188" s="112"/>
      <c r="AU188" s="112"/>
      <c r="AV188" s="112"/>
      <c r="AW188" s="112"/>
      <c r="AX188" s="320"/>
      <c r="AY188" s="108"/>
      <c r="AZ188" s="136">
        <f t="shared" si="88"/>
        <v>0</v>
      </c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4"/>
      <c r="BK188" s="112"/>
      <c r="BL188" s="114"/>
      <c r="BM188" s="112"/>
      <c r="BN188" s="112"/>
      <c r="BO188" s="112"/>
      <c r="BP188" s="112"/>
      <c r="BQ188" s="112"/>
      <c r="BR188" s="283"/>
      <c r="BS188" s="112"/>
      <c r="BT188" s="107"/>
      <c r="BU188" s="157"/>
    </row>
    <row r="189" spans="1:73" x14ac:dyDescent="0.25">
      <c r="A189" s="156">
        <f t="shared" si="91"/>
        <v>5</v>
      </c>
      <c r="B189" s="291"/>
      <c r="C189" s="66"/>
      <c r="D189" s="66"/>
      <c r="E189" s="18"/>
      <c r="F189" s="108"/>
      <c r="G189" s="66"/>
      <c r="H189" s="66"/>
      <c r="I189" s="108"/>
      <c r="J189" s="66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134"/>
      <c r="W189" s="85"/>
      <c r="X189" s="85"/>
      <c r="Y189" s="85"/>
      <c r="Z189" s="135"/>
      <c r="AA189" s="66"/>
      <c r="AB189" s="135"/>
      <c r="AC189" s="135"/>
      <c r="AD189" s="86" t="str">
        <f t="shared" si="89"/>
        <v>0:00:00</v>
      </c>
      <c r="AE189" s="135"/>
      <c r="AF189" s="112"/>
      <c r="AG189" s="135"/>
      <c r="AH189" s="86" t="str">
        <f t="shared" si="90"/>
        <v>0:00:00</v>
      </c>
      <c r="AI189" s="112"/>
      <c r="AJ189" s="112"/>
      <c r="AK189" s="112"/>
      <c r="AL189" s="112"/>
      <c r="AM189" s="112"/>
      <c r="AN189" s="135"/>
      <c r="AO189" s="135"/>
      <c r="AP189" s="135"/>
      <c r="AQ189" s="66"/>
      <c r="AR189" s="135"/>
      <c r="AS189" s="135"/>
      <c r="AT189" s="113"/>
      <c r="AU189" s="113"/>
      <c r="AV189" s="113"/>
      <c r="AW189" s="112"/>
      <c r="AX189" s="320"/>
      <c r="AY189" s="108"/>
      <c r="AZ189" s="136">
        <f t="shared" si="88"/>
        <v>0</v>
      </c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4"/>
      <c r="BK189" s="112"/>
      <c r="BL189" s="114"/>
      <c r="BM189" s="112"/>
      <c r="BN189" s="112"/>
      <c r="BO189" s="112"/>
      <c r="BP189" s="112"/>
      <c r="BQ189" s="112"/>
      <c r="BR189" s="283"/>
      <c r="BS189" s="112"/>
      <c r="BT189" s="107"/>
      <c r="BU189" s="157"/>
    </row>
    <row r="190" spans="1:73" x14ac:dyDescent="0.25">
      <c r="A190" s="156">
        <f t="shared" si="91"/>
        <v>6</v>
      </c>
      <c r="B190" s="291"/>
      <c r="C190" s="66"/>
      <c r="D190" s="66"/>
      <c r="E190" s="18"/>
      <c r="F190" s="108"/>
      <c r="G190" s="66"/>
      <c r="H190" s="66"/>
      <c r="I190" s="108"/>
      <c r="J190" s="66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134"/>
      <c r="W190" s="85"/>
      <c r="X190" s="85"/>
      <c r="Y190" s="85"/>
      <c r="Z190" s="135"/>
      <c r="AA190" s="66"/>
      <c r="AB190" s="135"/>
      <c r="AC190" s="135"/>
      <c r="AD190" s="86" t="str">
        <f t="shared" si="89"/>
        <v>0:00:00</v>
      </c>
      <c r="AE190" s="135"/>
      <c r="AF190" s="112"/>
      <c r="AG190" s="135"/>
      <c r="AH190" s="86" t="str">
        <f t="shared" si="90"/>
        <v>0:00:00</v>
      </c>
      <c r="AI190" s="112"/>
      <c r="AJ190" s="112"/>
      <c r="AK190" s="112"/>
      <c r="AL190" s="112"/>
      <c r="AM190" s="112"/>
      <c r="AN190" s="135"/>
      <c r="AO190" s="135"/>
      <c r="AP190" s="135"/>
      <c r="AQ190" s="66"/>
      <c r="AR190" s="135"/>
      <c r="AS190" s="135"/>
      <c r="AT190" s="113"/>
      <c r="AU190" s="113"/>
      <c r="AV190" s="113"/>
      <c r="AW190" s="112"/>
      <c r="AX190" s="320"/>
      <c r="AY190" s="108"/>
      <c r="AZ190" s="136">
        <f t="shared" si="88"/>
        <v>0</v>
      </c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4"/>
      <c r="BK190" s="112"/>
      <c r="BL190" s="114"/>
      <c r="BM190" s="112"/>
      <c r="BN190" s="112"/>
      <c r="BO190" s="112"/>
      <c r="BP190" s="112"/>
      <c r="BQ190" s="112"/>
      <c r="BR190" s="283"/>
      <c r="BS190" s="112"/>
      <c r="BT190" s="107"/>
      <c r="BU190" s="157"/>
    </row>
    <row r="191" spans="1:73" x14ac:dyDescent="0.25">
      <c r="A191" s="156">
        <f t="shared" si="91"/>
        <v>7</v>
      </c>
      <c r="B191" s="291"/>
      <c r="C191" s="66"/>
      <c r="D191" s="66"/>
      <c r="E191" s="18"/>
      <c r="F191" s="108"/>
      <c r="G191" s="66"/>
      <c r="H191" s="66"/>
      <c r="I191" s="108"/>
      <c r="J191" s="66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134"/>
      <c r="W191" s="85"/>
      <c r="X191" s="85"/>
      <c r="Y191" s="85"/>
      <c r="Z191" s="135"/>
      <c r="AA191" s="66"/>
      <c r="AB191" s="135"/>
      <c r="AC191" s="135"/>
      <c r="AD191" s="86" t="str">
        <f t="shared" si="89"/>
        <v>0:00:00</v>
      </c>
      <c r="AE191" s="135"/>
      <c r="AF191" s="112"/>
      <c r="AG191" s="135"/>
      <c r="AH191" s="86" t="str">
        <f t="shared" si="90"/>
        <v>0:00:00</v>
      </c>
      <c r="AI191" s="112"/>
      <c r="AJ191" s="112"/>
      <c r="AK191" s="112"/>
      <c r="AL191" s="112"/>
      <c r="AM191" s="112"/>
      <c r="AN191" s="135"/>
      <c r="AO191" s="135"/>
      <c r="AP191" s="135"/>
      <c r="AQ191" s="66"/>
      <c r="AR191" s="135"/>
      <c r="AS191" s="135"/>
      <c r="AT191" s="113"/>
      <c r="AU191" s="113"/>
      <c r="AV191" s="113"/>
      <c r="AW191" s="112"/>
      <c r="AX191" s="320"/>
      <c r="AY191" s="108"/>
      <c r="AZ191" s="136">
        <f t="shared" si="88"/>
        <v>0</v>
      </c>
      <c r="BA191" s="112"/>
      <c r="BB191" s="115"/>
      <c r="BC191" s="112"/>
      <c r="BD191" s="112"/>
      <c r="BE191" s="112"/>
      <c r="BF191" s="112"/>
      <c r="BG191" s="112"/>
      <c r="BH191" s="112"/>
      <c r="BI191" s="112"/>
      <c r="BJ191" s="114"/>
      <c r="BK191" s="112"/>
      <c r="BL191" s="114"/>
      <c r="BM191" s="112"/>
      <c r="BN191" s="112"/>
      <c r="BO191" s="112"/>
      <c r="BP191" s="112"/>
      <c r="BQ191" s="112"/>
      <c r="BR191" s="283"/>
      <c r="BS191" s="112"/>
      <c r="BT191" s="107"/>
      <c r="BU191" s="157"/>
    </row>
    <row r="192" spans="1:73" x14ac:dyDescent="0.25">
      <c r="A192" s="156">
        <f t="shared" si="91"/>
        <v>8</v>
      </c>
      <c r="B192" s="291"/>
      <c r="C192" s="66"/>
      <c r="D192" s="66"/>
      <c r="E192" s="18"/>
      <c r="F192" s="108"/>
      <c r="G192" s="66"/>
      <c r="H192" s="66"/>
      <c r="I192" s="108"/>
      <c r="J192" s="66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134"/>
      <c r="W192" s="85"/>
      <c r="X192" s="85"/>
      <c r="Y192" s="85"/>
      <c r="Z192" s="135"/>
      <c r="AA192" s="66"/>
      <c r="AB192" s="135"/>
      <c r="AC192" s="135"/>
      <c r="AD192" s="86" t="str">
        <f t="shared" si="89"/>
        <v>0:00:00</v>
      </c>
      <c r="AE192" s="135"/>
      <c r="AF192" s="112"/>
      <c r="AG192" s="135"/>
      <c r="AH192" s="86" t="str">
        <f t="shared" si="90"/>
        <v>0:00:00</v>
      </c>
      <c r="AI192" s="112"/>
      <c r="AJ192" s="112"/>
      <c r="AK192" s="112"/>
      <c r="AL192" s="112"/>
      <c r="AM192" s="112"/>
      <c r="AN192" s="135"/>
      <c r="AO192" s="135"/>
      <c r="AP192" s="135"/>
      <c r="AQ192" s="66"/>
      <c r="AR192" s="135"/>
      <c r="AS192" s="135"/>
      <c r="AT192" s="113"/>
      <c r="AU192" s="113"/>
      <c r="AV192" s="113"/>
      <c r="AW192" s="112"/>
      <c r="AX192" s="320"/>
      <c r="AY192" s="108"/>
      <c r="AZ192" s="136">
        <f t="shared" si="88"/>
        <v>0</v>
      </c>
      <c r="BA192" s="112"/>
      <c r="BB192" s="115"/>
      <c r="BC192" s="112"/>
      <c r="BD192" s="112"/>
      <c r="BE192" s="112"/>
      <c r="BF192" s="112"/>
      <c r="BG192" s="112"/>
      <c r="BH192" s="112"/>
      <c r="BI192" s="112"/>
      <c r="BJ192" s="114"/>
      <c r="BK192" s="112"/>
      <c r="BL192" s="114"/>
      <c r="BM192" s="112"/>
      <c r="BN192" s="112"/>
      <c r="BO192" s="112"/>
      <c r="BP192" s="112"/>
      <c r="BQ192" s="112"/>
      <c r="BR192" s="283"/>
      <c r="BS192" s="112"/>
      <c r="BT192" s="107"/>
      <c r="BU192" s="157"/>
    </row>
    <row r="193" spans="1:73" x14ac:dyDescent="0.25">
      <c r="A193" s="156">
        <f t="shared" si="91"/>
        <v>9</v>
      </c>
      <c r="B193" s="291"/>
      <c r="C193" s="66"/>
      <c r="D193" s="66"/>
      <c r="E193" s="18"/>
      <c r="F193" s="108"/>
      <c r="G193" s="66"/>
      <c r="H193" s="66"/>
      <c r="I193" s="108"/>
      <c r="J193" s="66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134"/>
      <c r="W193" s="85"/>
      <c r="X193" s="85"/>
      <c r="Y193" s="85"/>
      <c r="Z193" s="135"/>
      <c r="AA193" s="66"/>
      <c r="AB193" s="135"/>
      <c r="AC193" s="135"/>
      <c r="AD193" s="86" t="str">
        <f t="shared" si="89"/>
        <v>0:00:00</v>
      </c>
      <c r="AE193" s="135"/>
      <c r="AF193" s="112"/>
      <c r="AG193" s="135"/>
      <c r="AH193" s="86" t="str">
        <f t="shared" si="90"/>
        <v>0:00:00</v>
      </c>
      <c r="AI193" s="112"/>
      <c r="AJ193" s="112"/>
      <c r="AK193" s="112"/>
      <c r="AL193" s="112"/>
      <c r="AM193" s="112"/>
      <c r="AN193" s="135"/>
      <c r="AO193" s="135"/>
      <c r="AP193" s="135"/>
      <c r="AQ193" s="66"/>
      <c r="AR193" s="135"/>
      <c r="AS193" s="135"/>
      <c r="AT193" s="113"/>
      <c r="AU193" s="113"/>
      <c r="AV193" s="113"/>
      <c r="AW193" s="112"/>
      <c r="AX193" s="320"/>
      <c r="AY193" s="108"/>
      <c r="AZ193" s="136">
        <f t="shared" si="88"/>
        <v>0</v>
      </c>
      <c r="BA193" s="112"/>
      <c r="BB193" s="115"/>
      <c r="BC193" s="112"/>
      <c r="BD193" s="112"/>
      <c r="BE193" s="112"/>
      <c r="BF193" s="112"/>
      <c r="BG193" s="112"/>
      <c r="BH193" s="112"/>
      <c r="BI193" s="112"/>
      <c r="BJ193" s="114"/>
      <c r="BK193" s="112"/>
      <c r="BL193" s="114"/>
      <c r="BM193" s="112"/>
      <c r="BN193" s="112"/>
      <c r="BO193" s="112"/>
      <c r="BP193" s="112"/>
      <c r="BQ193" s="112"/>
      <c r="BR193" s="283"/>
      <c r="BS193" s="112"/>
      <c r="BT193" s="107"/>
      <c r="BU193" s="157"/>
    </row>
    <row r="194" spans="1:73" ht="19.5" thickBot="1" x14ac:dyDescent="0.3">
      <c r="A194" s="158">
        <f t="shared" si="91"/>
        <v>10</v>
      </c>
      <c r="B194" s="292"/>
      <c r="C194" s="88"/>
      <c r="D194" s="88"/>
      <c r="E194" s="19"/>
      <c r="F194" s="116"/>
      <c r="G194" s="88"/>
      <c r="H194" s="88"/>
      <c r="I194" s="116"/>
      <c r="J194" s="88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37"/>
      <c r="W194" s="117"/>
      <c r="X194" s="117"/>
      <c r="Y194" s="117"/>
      <c r="Z194" s="138"/>
      <c r="AA194" s="88"/>
      <c r="AB194" s="138"/>
      <c r="AC194" s="138"/>
      <c r="AD194" s="87" t="str">
        <f t="shared" si="89"/>
        <v>0:00:00</v>
      </c>
      <c r="AE194" s="138"/>
      <c r="AF194" s="118"/>
      <c r="AG194" s="138"/>
      <c r="AH194" s="87" t="str">
        <f t="shared" si="90"/>
        <v>0:00:00</v>
      </c>
      <c r="AI194" s="118"/>
      <c r="AJ194" s="118"/>
      <c r="AK194" s="118"/>
      <c r="AL194" s="118"/>
      <c r="AM194" s="118"/>
      <c r="AN194" s="138"/>
      <c r="AO194" s="138"/>
      <c r="AP194" s="138"/>
      <c r="AQ194" s="88"/>
      <c r="AR194" s="138"/>
      <c r="AS194" s="138"/>
      <c r="AT194" s="119"/>
      <c r="AU194" s="119"/>
      <c r="AV194" s="119"/>
      <c r="AW194" s="118"/>
      <c r="AX194" s="321"/>
      <c r="AY194" s="116"/>
      <c r="AZ194" s="139">
        <f t="shared" si="88"/>
        <v>0</v>
      </c>
      <c r="BA194" s="118"/>
      <c r="BB194" s="120"/>
      <c r="BC194" s="118"/>
      <c r="BD194" s="118"/>
      <c r="BE194" s="118"/>
      <c r="BF194" s="118"/>
      <c r="BG194" s="118"/>
      <c r="BH194" s="118"/>
      <c r="BI194" s="118"/>
      <c r="BJ194" s="121"/>
      <c r="BK194" s="118"/>
      <c r="BL194" s="121"/>
      <c r="BM194" s="118"/>
      <c r="BN194" s="118"/>
      <c r="BO194" s="118"/>
      <c r="BP194" s="118"/>
      <c r="BQ194" s="118"/>
      <c r="BR194" s="284"/>
      <c r="BS194" s="118"/>
      <c r="BT194" s="122"/>
      <c r="BU194" s="159"/>
    </row>
    <row r="195" spans="1:73" ht="19.5" customHeight="1" thickBot="1" x14ac:dyDescent="0.3">
      <c r="A195" s="307" t="s">
        <v>277</v>
      </c>
      <c r="B195" s="308"/>
      <c r="C195" s="308"/>
      <c r="D195" s="308"/>
      <c r="E195" s="308"/>
      <c r="F195" s="308"/>
      <c r="G195" s="308"/>
      <c r="H195" s="308"/>
      <c r="I195" s="308"/>
      <c r="J195" s="308"/>
      <c r="K195" s="308"/>
      <c r="L195" s="91">
        <f t="shared" ref="L195:X195" si="92">COUNTA(L185:L194)</f>
        <v>0</v>
      </c>
      <c r="M195" s="92">
        <f t="shared" si="92"/>
        <v>0</v>
      </c>
      <c r="N195" s="91">
        <f t="shared" si="92"/>
        <v>0</v>
      </c>
      <c r="O195" s="92">
        <f t="shared" si="92"/>
        <v>0</v>
      </c>
      <c r="P195" s="91">
        <f t="shared" si="92"/>
        <v>0</v>
      </c>
      <c r="Q195" s="92">
        <f t="shared" si="92"/>
        <v>0</v>
      </c>
      <c r="R195" s="91">
        <f t="shared" si="92"/>
        <v>0</v>
      </c>
      <c r="S195" s="92">
        <f t="shared" si="92"/>
        <v>0</v>
      </c>
      <c r="T195" s="92">
        <f t="shared" si="92"/>
        <v>0</v>
      </c>
      <c r="U195" s="92">
        <f t="shared" si="92"/>
        <v>0</v>
      </c>
      <c r="V195" s="92">
        <f t="shared" si="92"/>
        <v>0</v>
      </c>
      <c r="W195" s="92">
        <f t="shared" si="92"/>
        <v>0</v>
      </c>
      <c r="X195" s="93">
        <f t="shared" si="92"/>
        <v>0</v>
      </c>
      <c r="Y195" s="94"/>
      <c r="Z195" s="94"/>
      <c r="AA195" s="94"/>
      <c r="AB195" s="94"/>
      <c r="AC195" s="94"/>
      <c r="AD195" s="123" t="e">
        <f>COUNTIF(AD185:AD194, "=&lt;1:00:00")/COUNTA(Z185:Z194)</f>
        <v>#DIV/0!</v>
      </c>
      <c r="AE195" s="94"/>
      <c r="AF195" s="94"/>
      <c r="AG195" s="94"/>
      <c r="AH195" s="123" t="e">
        <f>COUNTIF(AH185:AH194, "=&lt;0:12:00")/COUNTA(AE185:AE194)</f>
        <v>#DIV/0!</v>
      </c>
      <c r="AI195" s="92">
        <f>SUM(AI185:AI194)</f>
        <v>0</v>
      </c>
      <c r="AJ195" s="92">
        <f>SUM(AJ185:AJ194)</f>
        <v>0</v>
      </c>
      <c r="AK195" s="92">
        <f>SUM(AK185:AK194)</f>
        <v>0</v>
      </c>
      <c r="AL195" s="92">
        <f>SUM(AL185:AL194)</f>
        <v>0</v>
      </c>
      <c r="AM195" s="92">
        <f>SUM(AM185:AM194)</f>
        <v>0</v>
      </c>
      <c r="AN195" s="68"/>
      <c r="AO195" s="69"/>
      <c r="AP195" s="69"/>
      <c r="AQ195" s="69"/>
      <c r="AR195" s="69"/>
      <c r="AS195" s="84">
        <f>COUNTA(AS185:AS194)</f>
        <v>0</v>
      </c>
      <c r="AT195" s="96"/>
      <c r="AU195" s="70"/>
      <c r="AV195" s="70"/>
      <c r="AW195" s="129">
        <f>SUM(AW185:AW194)</f>
        <v>0</v>
      </c>
      <c r="AX195" s="123" t="e">
        <f>COUNTA((AS185:AS194))/((COUNTA(AS185:AS194)+COUNTIF(AW185:AW194,"0")))</f>
        <v>#DIV/0!</v>
      </c>
      <c r="AY195" s="94"/>
      <c r="AZ195" s="95"/>
      <c r="BA195" s="131">
        <f>SUM(BA185:BA194)</f>
        <v>0</v>
      </c>
      <c r="BB195" s="70"/>
      <c r="BC195" s="92">
        <f>SUM(BC185:BC194)</f>
        <v>0</v>
      </c>
      <c r="BD195" s="92">
        <f t="shared" ref="BD195:BI195" si="93">SUM(BD185:BD194)</f>
        <v>0</v>
      </c>
      <c r="BE195" s="92">
        <f t="shared" si="93"/>
        <v>0</v>
      </c>
      <c r="BF195" s="92">
        <f t="shared" si="93"/>
        <v>0</v>
      </c>
      <c r="BG195" s="92">
        <f t="shared" si="93"/>
        <v>0</v>
      </c>
      <c r="BH195" s="96"/>
      <c r="BI195" s="92">
        <f t="shared" si="93"/>
        <v>0</v>
      </c>
      <c r="BJ195" s="96"/>
      <c r="BK195" s="92">
        <f t="shared" ref="BK195" si="94">SUM(BK185:BK194)</f>
        <v>0</v>
      </c>
      <c r="BL195" s="96"/>
      <c r="BM195" s="96"/>
      <c r="BN195" s="92">
        <f t="shared" ref="BN195" si="95">SUM(BN185:BN194)</f>
        <v>0</v>
      </c>
      <c r="BO195" s="92">
        <f>SUM(BO185:BO194)</f>
        <v>0</v>
      </c>
      <c r="BP195" s="96"/>
      <c r="BQ195" s="92">
        <f t="shared" ref="BQ195" si="96">SUM(BQ185:BQ194)</f>
        <v>0</v>
      </c>
      <c r="BR195" s="132" t="e">
        <f>COUNTIF(BK185:BK194,"1")/COUNTIF(BI185:BI194,"1")</f>
        <v>#DIV/0!</v>
      </c>
      <c r="BS195" s="97"/>
      <c r="BT195" s="97"/>
      <c r="BU195" s="140"/>
    </row>
    <row r="196" spans="1:73" x14ac:dyDescent="0.25">
      <c r="A196" s="273"/>
      <c r="B196" s="306" t="s">
        <v>221</v>
      </c>
      <c r="C196" s="306"/>
      <c r="D196" s="306"/>
      <c r="E196" s="306"/>
      <c r="F196" s="306"/>
      <c r="G196" s="306"/>
      <c r="H196" s="306"/>
      <c r="I196" s="277">
        <f>SUM(L195:X195)</f>
        <v>0</v>
      </c>
      <c r="J196" s="277"/>
      <c r="K196" s="277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130"/>
      <c r="BT196" s="130"/>
      <c r="BU196" s="160"/>
    </row>
    <row r="197" spans="1:73" x14ac:dyDescent="0.25">
      <c r="A197" s="274"/>
      <c r="B197" s="282" t="s">
        <v>230</v>
      </c>
      <c r="C197" s="282"/>
      <c r="D197" s="282"/>
      <c r="E197" s="282"/>
      <c r="F197" s="282"/>
      <c r="G197" s="282"/>
      <c r="H197" s="282"/>
      <c r="I197" s="278">
        <f>AS195</f>
        <v>0</v>
      </c>
      <c r="J197" s="278"/>
      <c r="K197" s="278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130"/>
      <c r="BT197" s="130"/>
      <c r="BU197" s="160"/>
    </row>
    <row r="198" spans="1:73" x14ac:dyDescent="0.25">
      <c r="A198" s="274"/>
      <c r="B198" s="282" t="s">
        <v>274</v>
      </c>
      <c r="C198" s="282"/>
      <c r="D198" s="282"/>
      <c r="E198" s="282"/>
      <c r="F198" s="282"/>
      <c r="G198" s="282"/>
      <c r="H198" s="282"/>
      <c r="I198" s="278"/>
      <c r="J198" s="278"/>
      <c r="K198" s="278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130"/>
      <c r="BT198" s="130"/>
      <c r="BU198" s="160"/>
    </row>
    <row r="199" spans="1:73" x14ac:dyDescent="0.25">
      <c r="A199" s="274"/>
      <c r="B199" s="282" t="s">
        <v>273</v>
      </c>
      <c r="C199" s="282"/>
      <c r="D199" s="282"/>
      <c r="E199" s="282"/>
      <c r="F199" s="282"/>
      <c r="G199" s="282"/>
      <c r="H199" s="282"/>
      <c r="I199" s="278"/>
      <c r="J199" s="278"/>
      <c r="K199" s="278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130"/>
      <c r="BT199" s="130"/>
      <c r="BU199" s="160"/>
    </row>
    <row r="200" spans="1:73" ht="19.5" thickBot="1" x14ac:dyDescent="0.3">
      <c r="A200" s="275"/>
      <c r="B200" s="297" t="s">
        <v>231</v>
      </c>
      <c r="C200" s="297"/>
      <c r="D200" s="297"/>
      <c r="E200" s="297"/>
      <c r="F200" s="297"/>
      <c r="G200" s="297"/>
      <c r="H200" s="297"/>
      <c r="I200" s="315" t="e">
        <f>I198/COUNTA(I185:I194)</f>
        <v>#DIV/0!</v>
      </c>
      <c r="J200" s="316"/>
      <c r="K200" s="316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130"/>
      <c r="BT200" s="130"/>
      <c r="BU200" s="160"/>
    </row>
    <row r="201" spans="1:73" x14ac:dyDescent="0.25">
      <c r="A201" s="156">
        <v>1</v>
      </c>
      <c r="B201" s="291" t="s">
        <v>255</v>
      </c>
      <c r="C201" s="66"/>
      <c r="D201" s="66"/>
      <c r="E201" s="18"/>
      <c r="F201" s="108"/>
      <c r="G201" s="66"/>
      <c r="H201" s="66"/>
      <c r="I201" s="108"/>
      <c r="J201" s="66"/>
      <c r="K201" s="85"/>
      <c r="L201" s="110"/>
      <c r="M201" s="109"/>
      <c r="N201" s="110"/>
      <c r="O201" s="133"/>
      <c r="P201" s="110"/>
      <c r="Q201" s="111"/>
      <c r="R201" s="110"/>
      <c r="S201" s="111"/>
      <c r="T201" s="111"/>
      <c r="U201" s="111"/>
      <c r="V201" s="134"/>
      <c r="W201" s="111"/>
      <c r="X201" s="85"/>
      <c r="Y201" s="85"/>
      <c r="Z201" s="135"/>
      <c r="AA201" s="66"/>
      <c r="AB201" s="135"/>
      <c r="AC201" s="135"/>
      <c r="AD201" s="86" t="str">
        <f>TEXT(AC201-Z201, "d:hh:mm")</f>
        <v>0:00:00</v>
      </c>
      <c r="AE201" s="135"/>
      <c r="AF201" s="112"/>
      <c r="AG201" s="135"/>
      <c r="AH201" s="86" t="str">
        <f>TEXT(AG201-AE201, "d:hh:mm")</f>
        <v>0:00:00</v>
      </c>
      <c r="AI201" s="112"/>
      <c r="AJ201" s="112"/>
      <c r="AK201" s="112"/>
      <c r="AL201" s="112"/>
      <c r="AM201" s="112"/>
      <c r="AN201" s="135"/>
      <c r="AO201" s="135"/>
      <c r="AP201" s="135"/>
      <c r="AQ201" s="66"/>
      <c r="AR201" s="135"/>
      <c r="AS201" s="135"/>
      <c r="AT201" s="113"/>
      <c r="AU201" s="113"/>
      <c r="AV201" s="113"/>
      <c r="AW201" s="112"/>
      <c r="AX201" s="320" t="e">
        <f>COUNTA((AS201:AS210))/((COUNTA(AS201:AS210)+COUNTA(AT201:AT210)))</f>
        <v>#DIV/0!</v>
      </c>
      <c r="AY201" s="108"/>
      <c r="AZ201" s="136">
        <f t="shared" ref="AZ201:AZ210" si="97">AY201-AA201</f>
        <v>0</v>
      </c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4"/>
      <c r="BK201" s="112"/>
      <c r="BL201" s="114"/>
      <c r="BM201" s="112"/>
      <c r="BN201" s="112"/>
      <c r="BO201" s="112"/>
      <c r="BP201" s="112"/>
      <c r="BQ201" s="112"/>
      <c r="BR201" s="283" t="e">
        <f>COUNTIF(BK201:BK210,"1")/COUNTIF(BI201:BI210,"1")</f>
        <v>#DIV/0!</v>
      </c>
      <c r="BS201" s="115"/>
      <c r="BT201" s="107"/>
      <c r="BU201" s="157"/>
    </row>
    <row r="202" spans="1:73" x14ac:dyDescent="0.25">
      <c r="A202" s="156">
        <f>A201+1</f>
        <v>2</v>
      </c>
      <c r="B202" s="291"/>
      <c r="C202" s="66"/>
      <c r="D202" s="66"/>
      <c r="E202" s="18"/>
      <c r="F202" s="108"/>
      <c r="G202" s="66"/>
      <c r="H202" s="66"/>
      <c r="I202" s="108"/>
      <c r="J202" s="66"/>
      <c r="K202" s="85"/>
      <c r="L202" s="110"/>
      <c r="M202" s="109"/>
      <c r="N202" s="110"/>
      <c r="O202" s="111"/>
      <c r="P202" s="110"/>
      <c r="Q202" s="111"/>
      <c r="R202" s="110"/>
      <c r="S202" s="111"/>
      <c r="T202" s="111"/>
      <c r="U202" s="111"/>
      <c r="V202" s="134"/>
      <c r="W202" s="111"/>
      <c r="X202" s="85"/>
      <c r="Y202" s="85"/>
      <c r="Z202" s="135"/>
      <c r="AA202" s="66"/>
      <c r="AB202" s="135"/>
      <c r="AC202" s="135"/>
      <c r="AD202" s="86" t="str">
        <f t="shared" ref="AD202:AD210" si="98">TEXT(AC202-Z202, "d:hh:mm")</f>
        <v>0:00:00</v>
      </c>
      <c r="AE202" s="135"/>
      <c r="AF202" s="112"/>
      <c r="AG202" s="135"/>
      <c r="AH202" s="86" t="str">
        <f t="shared" ref="AH202:AH210" si="99">TEXT(AG202-AE202, "d:hh:mm")</f>
        <v>0:00:00</v>
      </c>
      <c r="AI202" s="112"/>
      <c r="AJ202" s="112"/>
      <c r="AK202" s="112"/>
      <c r="AL202" s="112"/>
      <c r="AM202" s="112"/>
      <c r="AN202" s="135"/>
      <c r="AO202" s="135"/>
      <c r="AP202" s="135"/>
      <c r="AQ202" s="66"/>
      <c r="AR202" s="135"/>
      <c r="AS202" s="135"/>
      <c r="AT202" s="113"/>
      <c r="AU202" s="113"/>
      <c r="AV202" s="113"/>
      <c r="AW202" s="112"/>
      <c r="AX202" s="320"/>
      <c r="AY202" s="108"/>
      <c r="AZ202" s="136">
        <f t="shared" si="97"/>
        <v>0</v>
      </c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4"/>
      <c r="BK202" s="112"/>
      <c r="BL202" s="114"/>
      <c r="BM202" s="112"/>
      <c r="BN202" s="112"/>
      <c r="BO202" s="112"/>
      <c r="BP202" s="112"/>
      <c r="BQ202" s="112"/>
      <c r="BR202" s="283"/>
      <c r="BS202" s="115"/>
      <c r="BT202" s="107"/>
      <c r="BU202" s="157"/>
    </row>
    <row r="203" spans="1:73" x14ac:dyDescent="0.25">
      <c r="A203" s="156">
        <f t="shared" ref="A203:A210" si="100">A202+1</f>
        <v>3</v>
      </c>
      <c r="B203" s="291"/>
      <c r="C203" s="66"/>
      <c r="D203" s="66"/>
      <c r="E203" s="18"/>
      <c r="F203" s="108"/>
      <c r="G203" s="66"/>
      <c r="H203" s="66"/>
      <c r="I203" s="108"/>
      <c r="J203" s="66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134"/>
      <c r="W203" s="85"/>
      <c r="X203" s="85"/>
      <c r="Y203" s="85"/>
      <c r="Z203" s="135"/>
      <c r="AA203" s="66"/>
      <c r="AB203" s="135"/>
      <c r="AC203" s="135"/>
      <c r="AD203" s="86" t="str">
        <f t="shared" si="98"/>
        <v>0:00:00</v>
      </c>
      <c r="AE203" s="135"/>
      <c r="AF203" s="112"/>
      <c r="AG203" s="135"/>
      <c r="AH203" s="86" t="str">
        <f t="shared" si="99"/>
        <v>0:00:00</v>
      </c>
      <c r="AI203" s="112"/>
      <c r="AJ203" s="112"/>
      <c r="AK203" s="112"/>
      <c r="AL203" s="112"/>
      <c r="AM203" s="112"/>
      <c r="AN203" s="135"/>
      <c r="AO203" s="135"/>
      <c r="AP203" s="135"/>
      <c r="AQ203" s="66"/>
      <c r="AR203" s="135"/>
      <c r="AS203" s="135"/>
      <c r="AT203" s="112"/>
      <c r="AU203" s="113"/>
      <c r="AV203" s="113"/>
      <c r="AW203" s="112"/>
      <c r="AX203" s="320"/>
      <c r="AY203" s="108"/>
      <c r="AZ203" s="136">
        <f t="shared" si="97"/>
        <v>0</v>
      </c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4"/>
      <c r="BK203" s="112"/>
      <c r="BL203" s="114"/>
      <c r="BM203" s="112"/>
      <c r="BN203" s="112"/>
      <c r="BO203" s="112"/>
      <c r="BP203" s="112"/>
      <c r="BQ203" s="112"/>
      <c r="BR203" s="283"/>
      <c r="BS203" s="112"/>
      <c r="BT203" s="107"/>
      <c r="BU203" s="157"/>
    </row>
    <row r="204" spans="1:73" x14ac:dyDescent="0.25">
      <c r="A204" s="156">
        <f t="shared" si="100"/>
        <v>4</v>
      </c>
      <c r="B204" s="291"/>
      <c r="C204" s="66"/>
      <c r="D204" s="66"/>
      <c r="E204" s="18"/>
      <c r="F204" s="108"/>
      <c r="G204" s="66"/>
      <c r="H204" s="66"/>
      <c r="I204" s="108"/>
      <c r="J204" s="66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134"/>
      <c r="W204" s="85"/>
      <c r="X204" s="85"/>
      <c r="Y204" s="85"/>
      <c r="Z204" s="135"/>
      <c r="AA204" s="66"/>
      <c r="AB204" s="135"/>
      <c r="AC204" s="135"/>
      <c r="AD204" s="86" t="str">
        <f t="shared" si="98"/>
        <v>0:00:00</v>
      </c>
      <c r="AE204" s="135"/>
      <c r="AF204" s="112"/>
      <c r="AG204" s="135"/>
      <c r="AH204" s="86" t="str">
        <f t="shared" si="99"/>
        <v>0:00:00</v>
      </c>
      <c r="AI204" s="112"/>
      <c r="AJ204" s="112"/>
      <c r="AK204" s="112"/>
      <c r="AL204" s="112"/>
      <c r="AM204" s="112"/>
      <c r="AN204" s="135"/>
      <c r="AO204" s="135"/>
      <c r="AP204" s="135"/>
      <c r="AQ204" s="66"/>
      <c r="AR204" s="135"/>
      <c r="AS204" s="135"/>
      <c r="AT204" s="112"/>
      <c r="AU204" s="112"/>
      <c r="AV204" s="112"/>
      <c r="AW204" s="112"/>
      <c r="AX204" s="320"/>
      <c r="AY204" s="108"/>
      <c r="AZ204" s="136">
        <f t="shared" si="97"/>
        <v>0</v>
      </c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4"/>
      <c r="BK204" s="112"/>
      <c r="BL204" s="114"/>
      <c r="BM204" s="112"/>
      <c r="BN204" s="112"/>
      <c r="BO204" s="112"/>
      <c r="BP204" s="112"/>
      <c r="BQ204" s="112"/>
      <c r="BR204" s="283"/>
      <c r="BS204" s="112"/>
      <c r="BT204" s="107"/>
      <c r="BU204" s="157"/>
    </row>
    <row r="205" spans="1:73" x14ac:dyDescent="0.25">
      <c r="A205" s="156">
        <f t="shared" si="100"/>
        <v>5</v>
      </c>
      <c r="B205" s="291"/>
      <c r="C205" s="66"/>
      <c r="D205" s="66"/>
      <c r="E205" s="18"/>
      <c r="F205" s="108"/>
      <c r="G205" s="66"/>
      <c r="H205" s="66"/>
      <c r="I205" s="108"/>
      <c r="J205" s="66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134"/>
      <c r="W205" s="85"/>
      <c r="X205" s="85"/>
      <c r="Y205" s="85"/>
      <c r="Z205" s="135"/>
      <c r="AA205" s="66"/>
      <c r="AB205" s="135"/>
      <c r="AC205" s="135"/>
      <c r="AD205" s="86" t="str">
        <f t="shared" si="98"/>
        <v>0:00:00</v>
      </c>
      <c r="AE205" s="135"/>
      <c r="AF205" s="112"/>
      <c r="AG205" s="135"/>
      <c r="AH205" s="86" t="str">
        <f t="shared" si="99"/>
        <v>0:00:00</v>
      </c>
      <c r="AI205" s="112"/>
      <c r="AJ205" s="112"/>
      <c r="AK205" s="112"/>
      <c r="AL205" s="112"/>
      <c r="AM205" s="112"/>
      <c r="AN205" s="135"/>
      <c r="AO205" s="135"/>
      <c r="AP205" s="135"/>
      <c r="AQ205" s="66"/>
      <c r="AR205" s="135"/>
      <c r="AS205" s="135"/>
      <c r="AT205" s="113"/>
      <c r="AU205" s="113"/>
      <c r="AV205" s="113"/>
      <c r="AW205" s="112"/>
      <c r="AX205" s="320"/>
      <c r="AY205" s="108"/>
      <c r="AZ205" s="136">
        <f t="shared" si="97"/>
        <v>0</v>
      </c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4"/>
      <c r="BK205" s="112"/>
      <c r="BL205" s="114"/>
      <c r="BM205" s="112"/>
      <c r="BN205" s="112"/>
      <c r="BO205" s="112"/>
      <c r="BP205" s="112"/>
      <c r="BQ205" s="112"/>
      <c r="BR205" s="283"/>
      <c r="BS205" s="112"/>
      <c r="BT205" s="107"/>
      <c r="BU205" s="157"/>
    </row>
    <row r="206" spans="1:73" x14ac:dyDescent="0.25">
      <c r="A206" s="156">
        <f t="shared" si="100"/>
        <v>6</v>
      </c>
      <c r="B206" s="291"/>
      <c r="C206" s="66"/>
      <c r="D206" s="66"/>
      <c r="E206" s="18"/>
      <c r="F206" s="108"/>
      <c r="G206" s="66"/>
      <c r="H206" s="66"/>
      <c r="I206" s="108"/>
      <c r="J206" s="66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134"/>
      <c r="W206" s="85"/>
      <c r="X206" s="85"/>
      <c r="Y206" s="85"/>
      <c r="Z206" s="135"/>
      <c r="AA206" s="66"/>
      <c r="AB206" s="135"/>
      <c r="AC206" s="135"/>
      <c r="AD206" s="86" t="str">
        <f t="shared" si="98"/>
        <v>0:00:00</v>
      </c>
      <c r="AE206" s="135"/>
      <c r="AF206" s="112"/>
      <c r="AG206" s="135"/>
      <c r="AH206" s="86" t="str">
        <f t="shared" si="99"/>
        <v>0:00:00</v>
      </c>
      <c r="AI206" s="112"/>
      <c r="AJ206" s="112"/>
      <c r="AK206" s="112"/>
      <c r="AL206" s="112"/>
      <c r="AM206" s="112"/>
      <c r="AN206" s="135"/>
      <c r="AO206" s="135"/>
      <c r="AP206" s="135"/>
      <c r="AQ206" s="66"/>
      <c r="AR206" s="135"/>
      <c r="AS206" s="135"/>
      <c r="AT206" s="113"/>
      <c r="AU206" s="113"/>
      <c r="AV206" s="113"/>
      <c r="AW206" s="112"/>
      <c r="AX206" s="320"/>
      <c r="AY206" s="108"/>
      <c r="AZ206" s="136">
        <f t="shared" si="97"/>
        <v>0</v>
      </c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4"/>
      <c r="BK206" s="112"/>
      <c r="BL206" s="114"/>
      <c r="BM206" s="112"/>
      <c r="BN206" s="112"/>
      <c r="BO206" s="112"/>
      <c r="BP206" s="112"/>
      <c r="BQ206" s="112"/>
      <c r="BR206" s="283"/>
      <c r="BS206" s="112"/>
      <c r="BT206" s="107"/>
      <c r="BU206" s="157"/>
    </row>
    <row r="207" spans="1:73" x14ac:dyDescent="0.25">
      <c r="A207" s="156">
        <f t="shared" si="100"/>
        <v>7</v>
      </c>
      <c r="B207" s="291"/>
      <c r="C207" s="66"/>
      <c r="D207" s="66"/>
      <c r="E207" s="18"/>
      <c r="F207" s="108"/>
      <c r="G207" s="66"/>
      <c r="H207" s="66"/>
      <c r="I207" s="108"/>
      <c r="J207" s="66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134"/>
      <c r="W207" s="85"/>
      <c r="X207" s="85"/>
      <c r="Y207" s="85"/>
      <c r="Z207" s="135"/>
      <c r="AA207" s="66"/>
      <c r="AB207" s="135"/>
      <c r="AC207" s="135"/>
      <c r="AD207" s="86" t="str">
        <f t="shared" si="98"/>
        <v>0:00:00</v>
      </c>
      <c r="AE207" s="135"/>
      <c r="AF207" s="112"/>
      <c r="AG207" s="135"/>
      <c r="AH207" s="86" t="str">
        <f t="shared" si="99"/>
        <v>0:00:00</v>
      </c>
      <c r="AI207" s="112"/>
      <c r="AJ207" s="112"/>
      <c r="AK207" s="112"/>
      <c r="AL207" s="112"/>
      <c r="AM207" s="112"/>
      <c r="AN207" s="135"/>
      <c r="AO207" s="135"/>
      <c r="AP207" s="135"/>
      <c r="AQ207" s="66"/>
      <c r="AR207" s="135"/>
      <c r="AS207" s="135"/>
      <c r="AT207" s="113"/>
      <c r="AU207" s="113"/>
      <c r="AV207" s="113"/>
      <c r="AW207" s="112"/>
      <c r="AX207" s="320"/>
      <c r="AY207" s="108"/>
      <c r="AZ207" s="136">
        <f t="shared" si="97"/>
        <v>0</v>
      </c>
      <c r="BA207" s="112"/>
      <c r="BB207" s="115"/>
      <c r="BC207" s="112"/>
      <c r="BD207" s="112"/>
      <c r="BE207" s="112"/>
      <c r="BF207" s="112"/>
      <c r="BG207" s="112"/>
      <c r="BH207" s="112"/>
      <c r="BI207" s="112"/>
      <c r="BJ207" s="114"/>
      <c r="BK207" s="112"/>
      <c r="BL207" s="114"/>
      <c r="BM207" s="112"/>
      <c r="BN207" s="112"/>
      <c r="BO207" s="112"/>
      <c r="BP207" s="112"/>
      <c r="BQ207" s="112"/>
      <c r="BR207" s="283"/>
      <c r="BS207" s="112"/>
      <c r="BT207" s="107"/>
      <c r="BU207" s="157"/>
    </row>
    <row r="208" spans="1:73" x14ac:dyDescent="0.25">
      <c r="A208" s="156">
        <f t="shared" si="100"/>
        <v>8</v>
      </c>
      <c r="B208" s="291"/>
      <c r="C208" s="66"/>
      <c r="D208" s="66"/>
      <c r="E208" s="18"/>
      <c r="F208" s="108"/>
      <c r="G208" s="66"/>
      <c r="H208" s="66"/>
      <c r="I208" s="108"/>
      <c r="J208" s="66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134"/>
      <c r="W208" s="85"/>
      <c r="X208" s="85"/>
      <c r="Y208" s="85"/>
      <c r="Z208" s="135"/>
      <c r="AA208" s="66"/>
      <c r="AB208" s="135"/>
      <c r="AC208" s="135"/>
      <c r="AD208" s="86" t="str">
        <f t="shared" si="98"/>
        <v>0:00:00</v>
      </c>
      <c r="AE208" s="135"/>
      <c r="AF208" s="112"/>
      <c r="AG208" s="135"/>
      <c r="AH208" s="86" t="str">
        <f t="shared" si="99"/>
        <v>0:00:00</v>
      </c>
      <c r="AI208" s="112"/>
      <c r="AJ208" s="112"/>
      <c r="AK208" s="112"/>
      <c r="AL208" s="112"/>
      <c r="AM208" s="112"/>
      <c r="AN208" s="135"/>
      <c r="AO208" s="135"/>
      <c r="AP208" s="135"/>
      <c r="AQ208" s="66"/>
      <c r="AR208" s="135"/>
      <c r="AS208" s="135"/>
      <c r="AT208" s="113"/>
      <c r="AU208" s="113"/>
      <c r="AV208" s="113"/>
      <c r="AW208" s="112"/>
      <c r="AX208" s="320"/>
      <c r="AY208" s="108"/>
      <c r="AZ208" s="136">
        <f t="shared" si="97"/>
        <v>0</v>
      </c>
      <c r="BA208" s="112"/>
      <c r="BB208" s="115"/>
      <c r="BC208" s="112"/>
      <c r="BD208" s="112"/>
      <c r="BE208" s="112"/>
      <c r="BF208" s="112"/>
      <c r="BG208" s="112"/>
      <c r="BH208" s="112"/>
      <c r="BI208" s="112"/>
      <c r="BJ208" s="114"/>
      <c r="BK208" s="112"/>
      <c r="BL208" s="114"/>
      <c r="BM208" s="112"/>
      <c r="BN208" s="112"/>
      <c r="BO208" s="112"/>
      <c r="BP208" s="112"/>
      <c r="BQ208" s="112"/>
      <c r="BR208" s="283"/>
      <c r="BS208" s="112"/>
      <c r="BT208" s="107"/>
      <c r="BU208" s="157"/>
    </row>
    <row r="209" spans="1:73" x14ac:dyDescent="0.25">
      <c r="A209" s="156">
        <f t="shared" si="100"/>
        <v>9</v>
      </c>
      <c r="B209" s="291"/>
      <c r="C209" s="66"/>
      <c r="D209" s="66"/>
      <c r="E209" s="18"/>
      <c r="F209" s="108"/>
      <c r="G209" s="66"/>
      <c r="H209" s="66"/>
      <c r="I209" s="108"/>
      <c r="J209" s="66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134"/>
      <c r="W209" s="85"/>
      <c r="X209" s="85"/>
      <c r="Y209" s="85"/>
      <c r="Z209" s="135"/>
      <c r="AA209" s="66"/>
      <c r="AB209" s="135"/>
      <c r="AC209" s="135"/>
      <c r="AD209" s="86" t="str">
        <f t="shared" si="98"/>
        <v>0:00:00</v>
      </c>
      <c r="AE209" s="135"/>
      <c r="AF209" s="112"/>
      <c r="AG209" s="135"/>
      <c r="AH209" s="86" t="str">
        <f t="shared" si="99"/>
        <v>0:00:00</v>
      </c>
      <c r="AI209" s="112"/>
      <c r="AJ209" s="112"/>
      <c r="AK209" s="112"/>
      <c r="AL209" s="112"/>
      <c r="AM209" s="112"/>
      <c r="AN209" s="135"/>
      <c r="AO209" s="135"/>
      <c r="AP209" s="135"/>
      <c r="AQ209" s="66"/>
      <c r="AR209" s="135"/>
      <c r="AS209" s="135"/>
      <c r="AT209" s="113"/>
      <c r="AU209" s="113"/>
      <c r="AV209" s="113"/>
      <c r="AW209" s="112"/>
      <c r="AX209" s="320"/>
      <c r="AY209" s="108"/>
      <c r="AZ209" s="136">
        <f t="shared" si="97"/>
        <v>0</v>
      </c>
      <c r="BA209" s="112"/>
      <c r="BB209" s="115"/>
      <c r="BC209" s="112"/>
      <c r="BD209" s="112"/>
      <c r="BE209" s="112"/>
      <c r="BF209" s="112"/>
      <c r="BG209" s="112"/>
      <c r="BH209" s="112"/>
      <c r="BI209" s="112"/>
      <c r="BJ209" s="114"/>
      <c r="BK209" s="112"/>
      <c r="BL209" s="114"/>
      <c r="BM209" s="112"/>
      <c r="BN209" s="112"/>
      <c r="BO209" s="112"/>
      <c r="BP209" s="112"/>
      <c r="BQ209" s="112"/>
      <c r="BR209" s="283"/>
      <c r="BS209" s="112"/>
      <c r="BT209" s="107"/>
      <c r="BU209" s="157"/>
    </row>
    <row r="210" spans="1:73" ht="19.5" thickBot="1" x14ac:dyDescent="0.3">
      <c r="A210" s="158">
        <f t="shared" si="100"/>
        <v>10</v>
      </c>
      <c r="B210" s="292"/>
      <c r="C210" s="88"/>
      <c r="D210" s="88"/>
      <c r="E210" s="19"/>
      <c r="F210" s="116"/>
      <c r="G210" s="88"/>
      <c r="H210" s="88"/>
      <c r="I210" s="116"/>
      <c r="J210" s="88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37"/>
      <c r="W210" s="117"/>
      <c r="X210" s="117"/>
      <c r="Y210" s="117"/>
      <c r="Z210" s="138"/>
      <c r="AA210" s="88"/>
      <c r="AB210" s="138"/>
      <c r="AC210" s="138"/>
      <c r="AD210" s="87" t="str">
        <f t="shared" si="98"/>
        <v>0:00:00</v>
      </c>
      <c r="AE210" s="138"/>
      <c r="AF210" s="118"/>
      <c r="AG210" s="138"/>
      <c r="AH210" s="87" t="str">
        <f t="shared" si="99"/>
        <v>0:00:00</v>
      </c>
      <c r="AI210" s="118"/>
      <c r="AJ210" s="118"/>
      <c r="AK210" s="118"/>
      <c r="AL210" s="118"/>
      <c r="AM210" s="118"/>
      <c r="AN210" s="138"/>
      <c r="AO210" s="138"/>
      <c r="AP210" s="138"/>
      <c r="AQ210" s="88"/>
      <c r="AR210" s="138"/>
      <c r="AS210" s="138"/>
      <c r="AT210" s="119"/>
      <c r="AU210" s="119"/>
      <c r="AV210" s="119"/>
      <c r="AW210" s="118"/>
      <c r="AX210" s="321"/>
      <c r="AY210" s="116"/>
      <c r="AZ210" s="139">
        <f t="shared" si="97"/>
        <v>0</v>
      </c>
      <c r="BA210" s="118"/>
      <c r="BB210" s="120"/>
      <c r="BC210" s="118"/>
      <c r="BD210" s="118"/>
      <c r="BE210" s="118"/>
      <c r="BF210" s="118"/>
      <c r="BG210" s="118"/>
      <c r="BH210" s="118"/>
      <c r="BI210" s="118"/>
      <c r="BJ210" s="121"/>
      <c r="BK210" s="118"/>
      <c r="BL210" s="121"/>
      <c r="BM210" s="118"/>
      <c r="BN210" s="118"/>
      <c r="BO210" s="118"/>
      <c r="BP210" s="118"/>
      <c r="BQ210" s="118"/>
      <c r="BR210" s="284"/>
      <c r="BS210" s="118"/>
      <c r="BT210" s="122"/>
      <c r="BU210" s="159"/>
    </row>
    <row r="211" spans="1:73" ht="19.5" customHeight="1" thickBot="1" x14ac:dyDescent="0.3">
      <c r="A211" s="307" t="s">
        <v>277</v>
      </c>
      <c r="B211" s="308"/>
      <c r="C211" s="308"/>
      <c r="D211" s="308"/>
      <c r="E211" s="308"/>
      <c r="F211" s="308"/>
      <c r="G211" s="308"/>
      <c r="H211" s="308"/>
      <c r="I211" s="308"/>
      <c r="J211" s="308"/>
      <c r="K211" s="308"/>
      <c r="L211" s="91">
        <f t="shared" ref="L211:X211" si="101">COUNTA(L201:L210)</f>
        <v>0</v>
      </c>
      <c r="M211" s="92">
        <f t="shared" si="101"/>
        <v>0</v>
      </c>
      <c r="N211" s="91">
        <f t="shared" si="101"/>
        <v>0</v>
      </c>
      <c r="O211" s="92">
        <f t="shared" si="101"/>
        <v>0</v>
      </c>
      <c r="P211" s="91">
        <f t="shared" si="101"/>
        <v>0</v>
      </c>
      <c r="Q211" s="92">
        <f t="shared" si="101"/>
        <v>0</v>
      </c>
      <c r="R211" s="91">
        <f t="shared" si="101"/>
        <v>0</v>
      </c>
      <c r="S211" s="92">
        <f t="shared" si="101"/>
        <v>0</v>
      </c>
      <c r="T211" s="92">
        <f t="shared" si="101"/>
        <v>0</v>
      </c>
      <c r="U211" s="92">
        <f t="shared" si="101"/>
        <v>0</v>
      </c>
      <c r="V211" s="92">
        <f t="shared" si="101"/>
        <v>0</v>
      </c>
      <c r="W211" s="92">
        <f t="shared" si="101"/>
        <v>0</v>
      </c>
      <c r="X211" s="93">
        <f t="shared" si="101"/>
        <v>0</v>
      </c>
      <c r="Y211" s="94"/>
      <c r="Z211" s="94"/>
      <c r="AA211" s="94"/>
      <c r="AB211" s="94"/>
      <c r="AC211" s="94"/>
      <c r="AD211" s="123" t="e">
        <f>COUNTIF(AD201:AD210, "=&lt;1:00:00")/COUNTA(Z201:Z210)</f>
        <v>#DIV/0!</v>
      </c>
      <c r="AE211" s="94"/>
      <c r="AF211" s="94"/>
      <c r="AG211" s="94"/>
      <c r="AH211" s="123" t="e">
        <f>COUNTIF(AH201:AH210, "=&lt;0:12:00")/COUNTA(AE201:AE210)</f>
        <v>#DIV/0!</v>
      </c>
      <c r="AI211" s="92">
        <f>SUM(AI201:AI210)</f>
        <v>0</v>
      </c>
      <c r="AJ211" s="92">
        <f>SUM(AJ201:AJ210)</f>
        <v>0</v>
      </c>
      <c r="AK211" s="92">
        <f>SUM(AK201:AK210)</f>
        <v>0</v>
      </c>
      <c r="AL211" s="92">
        <f>SUM(AL201:AL210)</f>
        <v>0</v>
      </c>
      <c r="AM211" s="92">
        <f>SUM(AM201:AM210)</f>
        <v>0</v>
      </c>
      <c r="AN211" s="68"/>
      <c r="AO211" s="69"/>
      <c r="AP211" s="69"/>
      <c r="AQ211" s="69"/>
      <c r="AR211" s="69"/>
      <c r="AS211" s="84">
        <f>COUNTA(AS201:AS210)</f>
        <v>0</v>
      </c>
      <c r="AT211" s="96"/>
      <c r="AU211" s="70"/>
      <c r="AV211" s="70"/>
      <c r="AW211" s="129">
        <f>SUM(AW201:AW210)</f>
        <v>0</v>
      </c>
      <c r="AX211" s="123" t="e">
        <f>COUNTA((AS201:AS210))/((COUNTA(AS201:AS210)+COUNTIF(AW201:AW210,"0")))</f>
        <v>#DIV/0!</v>
      </c>
      <c r="AY211" s="94"/>
      <c r="AZ211" s="95"/>
      <c r="BA211" s="131">
        <f>SUM(BA201:BA210)</f>
        <v>0</v>
      </c>
      <c r="BB211" s="70"/>
      <c r="BC211" s="92">
        <f>SUM(BC201:BC210)</f>
        <v>0</v>
      </c>
      <c r="BD211" s="92">
        <f t="shared" ref="BD211:BI211" si="102">SUM(BD201:BD210)</f>
        <v>0</v>
      </c>
      <c r="BE211" s="92">
        <f t="shared" si="102"/>
        <v>0</v>
      </c>
      <c r="BF211" s="92">
        <f t="shared" si="102"/>
        <v>0</v>
      </c>
      <c r="BG211" s="92">
        <f t="shared" si="102"/>
        <v>0</v>
      </c>
      <c r="BH211" s="96"/>
      <c r="BI211" s="92">
        <f t="shared" si="102"/>
        <v>0</v>
      </c>
      <c r="BJ211" s="96"/>
      <c r="BK211" s="92">
        <f t="shared" ref="BK211" si="103">SUM(BK201:BK210)</f>
        <v>0</v>
      </c>
      <c r="BL211" s="96"/>
      <c r="BM211" s="96"/>
      <c r="BN211" s="92">
        <f t="shared" ref="BN211" si="104">SUM(BN201:BN210)</f>
        <v>0</v>
      </c>
      <c r="BO211" s="92">
        <f>SUM(BO201:BO210)</f>
        <v>0</v>
      </c>
      <c r="BP211" s="96"/>
      <c r="BQ211" s="92">
        <f t="shared" ref="BQ211" si="105">SUM(BQ201:BQ210)</f>
        <v>0</v>
      </c>
      <c r="BR211" s="132" t="e">
        <f>COUNTIF(BK201:BK210,"1")/COUNTIF(BI201:BI210,"1")</f>
        <v>#DIV/0!</v>
      </c>
      <c r="BS211" s="97"/>
      <c r="BT211" s="97"/>
      <c r="BU211" s="140"/>
    </row>
    <row r="212" spans="1:73" x14ac:dyDescent="0.25">
      <c r="A212" s="273"/>
      <c r="B212" s="306" t="s">
        <v>221</v>
      </c>
      <c r="C212" s="306"/>
      <c r="D212" s="306"/>
      <c r="E212" s="306"/>
      <c r="F212" s="306"/>
      <c r="G212" s="306"/>
      <c r="H212" s="306"/>
      <c r="I212" s="277">
        <f>SUM(L211:X211)</f>
        <v>0</v>
      </c>
      <c r="J212" s="277"/>
      <c r="K212" s="277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130"/>
      <c r="BT212" s="130"/>
      <c r="BU212" s="160"/>
    </row>
    <row r="213" spans="1:73" x14ac:dyDescent="0.25">
      <c r="A213" s="274"/>
      <c r="B213" s="282" t="s">
        <v>230</v>
      </c>
      <c r="C213" s="282"/>
      <c r="D213" s="282"/>
      <c r="E213" s="282"/>
      <c r="F213" s="282"/>
      <c r="G213" s="282"/>
      <c r="H213" s="282"/>
      <c r="I213" s="278">
        <f>AS211</f>
        <v>0</v>
      </c>
      <c r="J213" s="278"/>
      <c r="K213" s="278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130"/>
      <c r="BT213" s="130"/>
      <c r="BU213" s="160"/>
    </row>
    <row r="214" spans="1:73" x14ac:dyDescent="0.25">
      <c r="A214" s="274"/>
      <c r="B214" s="282" t="s">
        <v>274</v>
      </c>
      <c r="C214" s="282"/>
      <c r="D214" s="282"/>
      <c r="E214" s="282"/>
      <c r="F214" s="282"/>
      <c r="G214" s="282"/>
      <c r="H214" s="282"/>
      <c r="I214" s="278"/>
      <c r="J214" s="278"/>
      <c r="K214" s="278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130"/>
      <c r="BT214" s="130"/>
      <c r="BU214" s="160"/>
    </row>
    <row r="215" spans="1:73" x14ac:dyDescent="0.25">
      <c r="A215" s="274"/>
      <c r="B215" s="282" t="s">
        <v>273</v>
      </c>
      <c r="C215" s="282"/>
      <c r="D215" s="282"/>
      <c r="E215" s="282"/>
      <c r="F215" s="282"/>
      <c r="G215" s="282"/>
      <c r="H215" s="282"/>
      <c r="I215" s="278"/>
      <c r="J215" s="278"/>
      <c r="K215" s="278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130"/>
      <c r="BT215" s="130"/>
      <c r="BU215" s="160"/>
    </row>
    <row r="216" spans="1:73" ht="19.5" thickBot="1" x14ac:dyDescent="0.3">
      <c r="A216" s="275"/>
      <c r="B216" s="297" t="s">
        <v>231</v>
      </c>
      <c r="C216" s="297"/>
      <c r="D216" s="297"/>
      <c r="E216" s="297"/>
      <c r="F216" s="297"/>
      <c r="G216" s="297"/>
      <c r="H216" s="297"/>
      <c r="I216" s="315" t="e">
        <f>I214/COUNTA(I201:I210)</f>
        <v>#DIV/0!</v>
      </c>
      <c r="J216" s="316"/>
      <c r="K216" s="316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130"/>
      <c r="BT216" s="130"/>
      <c r="BU216" s="160"/>
    </row>
    <row r="217" spans="1:73" x14ac:dyDescent="0.25">
      <c r="A217" s="156">
        <v>1</v>
      </c>
      <c r="B217" s="291" t="s">
        <v>256</v>
      </c>
      <c r="C217" s="66"/>
      <c r="D217" s="66"/>
      <c r="E217" s="18"/>
      <c r="F217" s="108"/>
      <c r="G217" s="66"/>
      <c r="H217" s="66"/>
      <c r="I217" s="108"/>
      <c r="J217" s="66"/>
      <c r="K217" s="85"/>
      <c r="L217" s="110"/>
      <c r="M217" s="109"/>
      <c r="N217" s="110"/>
      <c r="O217" s="133"/>
      <c r="P217" s="110"/>
      <c r="Q217" s="111"/>
      <c r="R217" s="110"/>
      <c r="S217" s="111"/>
      <c r="T217" s="111"/>
      <c r="U217" s="111"/>
      <c r="V217" s="134"/>
      <c r="W217" s="111"/>
      <c r="X217" s="85"/>
      <c r="Y217" s="85"/>
      <c r="Z217" s="135"/>
      <c r="AA217" s="66"/>
      <c r="AB217" s="135"/>
      <c r="AC217" s="135"/>
      <c r="AD217" s="86" t="str">
        <f>TEXT(AC217-Z217, "d:hh:mm")</f>
        <v>0:00:00</v>
      </c>
      <c r="AE217" s="135"/>
      <c r="AF217" s="112"/>
      <c r="AG217" s="135"/>
      <c r="AH217" s="86" t="str">
        <f>TEXT(AG217-AE217, "d:hh:mm")</f>
        <v>0:00:00</v>
      </c>
      <c r="AI217" s="112"/>
      <c r="AJ217" s="112"/>
      <c r="AK217" s="112"/>
      <c r="AL217" s="112"/>
      <c r="AM217" s="112"/>
      <c r="AN217" s="135"/>
      <c r="AO217" s="135"/>
      <c r="AP217" s="135"/>
      <c r="AQ217" s="66"/>
      <c r="AR217" s="135"/>
      <c r="AS217" s="135"/>
      <c r="AT217" s="113"/>
      <c r="AU217" s="113"/>
      <c r="AV217" s="113"/>
      <c r="AW217" s="112"/>
      <c r="AX217" s="320" t="e">
        <f>COUNTA((AS217:AS226))/((COUNTA(AS217:AS226)+COUNTA(AT217:AT226)))</f>
        <v>#DIV/0!</v>
      </c>
      <c r="AY217" s="108"/>
      <c r="AZ217" s="136">
        <f t="shared" ref="AZ217:AZ226" si="106">AY217-AA217</f>
        <v>0</v>
      </c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4"/>
      <c r="BK217" s="112"/>
      <c r="BL217" s="114"/>
      <c r="BM217" s="112"/>
      <c r="BN217" s="112"/>
      <c r="BO217" s="112"/>
      <c r="BP217" s="112"/>
      <c r="BQ217" s="112"/>
      <c r="BR217" s="283" t="e">
        <f>COUNTIF(BK217:BK226,"1")/COUNTIF(BI217:BI226,"1")</f>
        <v>#DIV/0!</v>
      </c>
      <c r="BS217" s="115"/>
      <c r="BT217" s="107"/>
      <c r="BU217" s="157"/>
    </row>
    <row r="218" spans="1:73" x14ac:dyDescent="0.25">
      <c r="A218" s="156">
        <f>A217+1</f>
        <v>2</v>
      </c>
      <c r="B218" s="291"/>
      <c r="C218" s="66"/>
      <c r="D218" s="66"/>
      <c r="E218" s="18"/>
      <c r="F218" s="108"/>
      <c r="G218" s="66"/>
      <c r="H218" s="66"/>
      <c r="I218" s="108"/>
      <c r="J218" s="66"/>
      <c r="K218" s="85"/>
      <c r="L218" s="110"/>
      <c r="M218" s="109"/>
      <c r="N218" s="110"/>
      <c r="O218" s="111"/>
      <c r="P218" s="110"/>
      <c r="Q218" s="111"/>
      <c r="R218" s="110"/>
      <c r="S218" s="111"/>
      <c r="T218" s="111"/>
      <c r="U218" s="111"/>
      <c r="V218" s="134"/>
      <c r="W218" s="111"/>
      <c r="X218" s="85"/>
      <c r="Y218" s="85"/>
      <c r="Z218" s="135"/>
      <c r="AA218" s="66"/>
      <c r="AB218" s="135"/>
      <c r="AC218" s="135"/>
      <c r="AD218" s="86" t="str">
        <f t="shared" ref="AD218:AD226" si="107">TEXT(AC218-Z218, "d:hh:mm")</f>
        <v>0:00:00</v>
      </c>
      <c r="AE218" s="135"/>
      <c r="AF218" s="112"/>
      <c r="AG218" s="135"/>
      <c r="AH218" s="86" t="str">
        <f t="shared" ref="AH218:AH226" si="108">TEXT(AG218-AE218, "d:hh:mm")</f>
        <v>0:00:00</v>
      </c>
      <c r="AI218" s="112"/>
      <c r="AJ218" s="112"/>
      <c r="AK218" s="112"/>
      <c r="AL218" s="112"/>
      <c r="AM218" s="112"/>
      <c r="AN218" s="135"/>
      <c r="AO218" s="135"/>
      <c r="AP218" s="135"/>
      <c r="AQ218" s="66"/>
      <c r="AR218" s="135"/>
      <c r="AS218" s="135"/>
      <c r="AT218" s="113"/>
      <c r="AU218" s="113"/>
      <c r="AV218" s="113"/>
      <c r="AW218" s="112"/>
      <c r="AX218" s="320"/>
      <c r="AY218" s="108"/>
      <c r="AZ218" s="136">
        <f t="shared" si="106"/>
        <v>0</v>
      </c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4"/>
      <c r="BK218" s="112"/>
      <c r="BL218" s="114"/>
      <c r="BM218" s="112"/>
      <c r="BN218" s="112"/>
      <c r="BO218" s="112"/>
      <c r="BP218" s="112"/>
      <c r="BQ218" s="112"/>
      <c r="BR218" s="283"/>
      <c r="BS218" s="115"/>
      <c r="BT218" s="107"/>
      <c r="BU218" s="157"/>
    </row>
    <row r="219" spans="1:73" x14ac:dyDescent="0.25">
      <c r="A219" s="156">
        <f t="shared" ref="A219:A226" si="109">A218+1</f>
        <v>3</v>
      </c>
      <c r="B219" s="291"/>
      <c r="C219" s="66"/>
      <c r="D219" s="66"/>
      <c r="E219" s="18"/>
      <c r="F219" s="108"/>
      <c r="G219" s="66"/>
      <c r="H219" s="66"/>
      <c r="I219" s="108"/>
      <c r="J219" s="66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134"/>
      <c r="W219" s="85"/>
      <c r="X219" s="85"/>
      <c r="Y219" s="85"/>
      <c r="Z219" s="135"/>
      <c r="AA219" s="66"/>
      <c r="AB219" s="135"/>
      <c r="AC219" s="135"/>
      <c r="AD219" s="86" t="str">
        <f t="shared" si="107"/>
        <v>0:00:00</v>
      </c>
      <c r="AE219" s="135"/>
      <c r="AF219" s="112"/>
      <c r="AG219" s="135"/>
      <c r="AH219" s="86" t="str">
        <f t="shared" si="108"/>
        <v>0:00:00</v>
      </c>
      <c r="AI219" s="112"/>
      <c r="AJ219" s="112"/>
      <c r="AK219" s="112"/>
      <c r="AL219" s="112"/>
      <c r="AM219" s="112"/>
      <c r="AN219" s="135"/>
      <c r="AO219" s="135"/>
      <c r="AP219" s="135"/>
      <c r="AQ219" s="66"/>
      <c r="AR219" s="135"/>
      <c r="AS219" s="135"/>
      <c r="AT219" s="112"/>
      <c r="AU219" s="113"/>
      <c r="AV219" s="113"/>
      <c r="AW219" s="112"/>
      <c r="AX219" s="320"/>
      <c r="AY219" s="108"/>
      <c r="AZ219" s="136">
        <f t="shared" si="106"/>
        <v>0</v>
      </c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4"/>
      <c r="BK219" s="112"/>
      <c r="BL219" s="114"/>
      <c r="BM219" s="112"/>
      <c r="BN219" s="112"/>
      <c r="BO219" s="112"/>
      <c r="BP219" s="112"/>
      <c r="BQ219" s="112"/>
      <c r="BR219" s="283"/>
      <c r="BS219" s="112"/>
      <c r="BT219" s="107"/>
      <c r="BU219" s="157"/>
    </row>
    <row r="220" spans="1:73" x14ac:dyDescent="0.25">
      <c r="A220" s="156">
        <f t="shared" si="109"/>
        <v>4</v>
      </c>
      <c r="B220" s="291"/>
      <c r="C220" s="66"/>
      <c r="D220" s="66"/>
      <c r="E220" s="18"/>
      <c r="F220" s="108"/>
      <c r="G220" s="66"/>
      <c r="H220" s="66"/>
      <c r="I220" s="108"/>
      <c r="J220" s="66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134"/>
      <c r="W220" s="85"/>
      <c r="X220" s="85"/>
      <c r="Y220" s="85"/>
      <c r="Z220" s="135"/>
      <c r="AA220" s="66"/>
      <c r="AB220" s="135"/>
      <c r="AC220" s="135"/>
      <c r="AD220" s="86" t="str">
        <f t="shared" si="107"/>
        <v>0:00:00</v>
      </c>
      <c r="AE220" s="135"/>
      <c r="AF220" s="112"/>
      <c r="AG220" s="135"/>
      <c r="AH220" s="86" t="str">
        <f t="shared" si="108"/>
        <v>0:00:00</v>
      </c>
      <c r="AI220" s="112"/>
      <c r="AJ220" s="112"/>
      <c r="AK220" s="112"/>
      <c r="AL220" s="112"/>
      <c r="AM220" s="112"/>
      <c r="AN220" s="135"/>
      <c r="AO220" s="135"/>
      <c r="AP220" s="135"/>
      <c r="AQ220" s="66"/>
      <c r="AR220" s="135"/>
      <c r="AS220" s="135"/>
      <c r="AT220" s="112"/>
      <c r="AU220" s="112"/>
      <c r="AV220" s="112"/>
      <c r="AW220" s="112"/>
      <c r="AX220" s="320"/>
      <c r="AY220" s="108"/>
      <c r="AZ220" s="136">
        <f t="shared" si="106"/>
        <v>0</v>
      </c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4"/>
      <c r="BK220" s="112"/>
      <c r="BL220" s="114"/>
      <c r="BM220" s="112"/>
      <c r="BN220" s="112"/>
      <c r="BO220" s="112"/>
      <c r="BP220" s="112"/>
      <c r="BQ220" s="112"/>
      <c r="BR220" s="283"/>
      <c r="BS220" s="112"/>
      <c r="BT220" s="107"/>
      <c r="BU220" s="157"/>
    </row>
    <row r="221" spans="1:73" x14ac:dyDescent="0.25">
      <c r="A221" s="156">
        <f t="shared" si="109"/>
        <v>5</v>
      </c>
      <c r="B221" s="291"/>
      <c r="C221" s="66"/>
      <c r="D221" s="66"/>
      <c r="E221" s="18"/>
      <c r="F221" s="108"/>
      <c r="G221" s="66"/>
      <c r="H221" s="66"/>
      <c r="I221" s="108"/>
      <c r="J221" s="66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134"/>
      <c r="W221" s="85"/>
      <c r="X221" s="85"/>
      <c r="Y221" s="85"/>
      <c r="Z221" s="135"/>
      <c r="AA221" s="66"/>
      <c r="AB221" s="135"/>
      <c r="AC221" s="135"/>
      <c r="AD221" s="86" t="str">
        <f t="shared" si="107"/>
        <v>0:00:00</v>
      </c>
      <c r="AE221" s="135"/>
      <c r="AF221" s="112"/>
      <c r="AG221" s="135"/>
      <c r="AH221" s="86" t="str">
        <f t="shared" si="108"/>
        <v>0:00:00</v>
      </c>
      <c r="AI221" s="112"/>
      <c r="AJ221" s="112"/>
      <c r="AK221" s="112"/>
      <c r="AL221" s="112"/>
      <c r="AM221" s="112"/>
      <c r="AN221" s="135"/>
      <c r="AO221" s="135"/>
      <c r="AP221" s="135"/>
      <c r="AQ221" s="66"/>
      <c r="AR221" s="135"/>
      <c r="AS221" s="135"/>
      <c r="AT221" s="113"/>
      <c r="AU221" s="113"/>
      <c r="AV221" s="113"/>
      <c r="AW221" s="112"/>
      <c r="AX221" s="320"/>
      <c r="AY221" s="108"/>
      <c r="AZ221" s="136">
        <f t="shared" si="106"/>
        <v>0</v>
      </c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4"/>
      <c r="BK221" s="112"/>
      <c r="BL221" s="114"/>
      <c r="BM221" s="112"/>
      <c r="BN221" s="112"/>
      <c r="BO221" s="112"/>
      <c r="BP221" s="112"/>
      <c r="BQ221" s="112"/>
      <c r="BR221" s="283"/>
      <c r="BS221" s="112"/>
      <c r="BT221" s="107"/>
      <c r="BU221" s="157"/>
    </row>
    <row r="222" spans="1:73" x14ac:dyDescent="0.25">
      <c r="A222" s="156">
        <f t="shared" si="109"/>
        <v>6</v>
      </c>
      <c r="B222" s="291"/>
      <c r="C222" s="66"/>
      <c r="D222" s="66"/>
      <c r="E222" s="18"/>
      <c r="F222" s="108"/>
      <c r="G222" s="66"/>
      <c r="H222" s="66"/>
      <c r="I222" s="108"/>
      <c r="J222" s="66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134"/>
      <c r="W222" s="85"/>
      <c r="X222" s="85"/>
      <c r="Y222" s="85"/>
      <c r="Z222" s="135"/>
      <c r="AA222" s="66"/>
      <c r="AB222" s="135"/>
      <c r="AC222" s="135"/>
      <c r="AD222" s="86" t="str">
        <f t="shared" si="107"/>
        <v>0:00:00</v>
      </c>
      <c r="AE222" s="135"/>
      <c r="AF222" s="112"/>
      <c r="AG222" s="135"/>
      <c r="AH222" s="86" t="str">
        <f t="shared" si="108"/>
        <v>0:00:00</v>
      </c>
      <c r="AI222" s="112"/>
      <c r="AJ222" s="112"/>
      <c r="AK222" s="112"/>
      <c r="AL222" s="112"/>
      <c r="AM222" s="112"/>
      <c r="AN222" s="135"/>
      <c r="AO222" s="135"/>
      <c r="AP222" s="135"/>
      <c r="AQ222" s="66"/>
      <c r="AR222" s="135"/>
      <c r="AS222" s="135"/>
      <c r="AT222" s="113"/>
      <c r="AU222" s="113"/>
      <c r="AV222" s="113"/>
      <c r="AW222" s="112"/>
      <c r="AX222" s="320"/>
      <c r="AY222" s="108"/>
      <c r="AZ222" s="136">
        <f t="shared" si="106"/>
        <v>0</v>
      </c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4"/>
      <c r="BK222" s="112"/>
      <c r="BL222" s="114"/>
      <c r="BM222" s="112"/>
      <c r="BN222" s="112"/>
      <c r="BO222" s="112"/>
      <c r="BP222" s="112"/>
      <c r="BQ222" s="112"/>
      <c r="BR222" s="283"/>
      <c r="BS222" s="112"/>
      <c r="BT222" s="107"/>
      <c r="BU222" s="157"/>
    </row>
    <row r="223" spans="1:73" x14ac:dyDescent="0.25">
      <c r="A223" s="156">
        <f t="shared" si="109"/>
        <v>7</v>
      </c>
      <c r="B223" s="291"/>
      <c r="C223" s="66"/>
      <c r="D223" s="66"/>
      <c r="E223" s="18"/>
      <c r="F223" s="108"/>
      <c r="G223" s="66"/>
      <c r="H223" s="66"/>
      <c r="I223" s="108"/>
      <c r="J223" s="66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134"/>
      <c r="W223" s="85"/>
      <c r="X223" s="85"/>
      <c r="Y223" s="85"/>
      <c r="Z223" s="135"/>
      <c r="AA223" s="66"/>
      <c r="AB223" s="135"/>
      <c r="AC223" s="135"/>
      <c r="AD223" s="86" t="str">
        <f t="shared" si="107"/>
        <v>0:00:00</v>
      </c>
      <c r="AE223" s="135"/>
      <c r="AF223" s="112"/>
      <c r="AG223" s="135"/>
      <c r="AH223" s="86" t="str">
        <f t="shared" si="108"/>
        <v>0:00:00</v>
      </c>
      <c r="AI223" s="112"/>
      <c r="AJ223" s="112"/>
      <c r="AK223" s="112"/>
      <c r="AL223" s="112"/>
      <c r="AM223" s="112"/>
      <c r="AN223" s="135"/>
      <c r="AO223" s="135"/>
      <c r="AP223" s="135"/>
      <c r="AQ223" s="66"/>
      <c r="AR223" s="135"/>
      <c r="AS223" s="135"/>
      <c r="AT223" s="113"/>
      <c r="AU223" s="113"/>
      <c r="AV223" s="113"/>
      <c r="AW223" s="112"/>
      <c r="AX223" s="320"/>
      <c r="AY223" s="108"/>
      <c r="AZ223" s="136">
        <f t="shared" si="106"/>
        <v>0</v>
      </c>
      <c r="BA223" s="112"/>
      <c r="BB223" s="115"/>
      <c r="BC223" s="112"/>
      <c r="BD223" s="112"/>
      <c r="BE223" s="112"/>
      <c r="BF223" s="112"/>
      <c r="BG223" s="112"/>
      <c r="BH223" s="112"/>
      <c r="BI223" s="112"/>
      <c r="BJ223" s="114"/>
      <c r="BK223" s="112"/>
      <c r="BL223" s="114"/>
      <c r="BM223" s="112"/>
      <c r="BN223" s="112"/>
      <c r="BO223" s="112"/>
      <c r="BP223" s="112"/>
      <c r="BQ223" s="112"/>
      <c r="BR223" s="283"/>
      <c r="BS223" s="112"/>
      <c r="BT223" s="107"/>
      <c r="BU223" s="157"/>
    </row>
    <row r="224" spans="1:73" x14ac:dyDescent="0.25">
      <c r="A224" s="156">
        <f t="shared" si="109"/>
        <v>8</v>
      </c>
      <c r="B224" s="291"/>
      <c r="C224" s="66"/>
      <c r="D224" s="66"/>
      <c r="E224" s="18"/>
      <c r="F224" s="108"/>
      <c r="G224" s="66"/>
      <c r="H224" s="66"/>
      <c r="I224" s="108"/>
      <c r="J224" s="66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134"/>
      <c r="W224" s="85"/>
      <c r="X224" s="85"/>
      <c r="Y224" s="85"/>
      <c r="Z224" s="135"/>
      <c r="AA224" s="66"/>
      <c r="AB224" s="135"/>
      <c r="AC224" s="135"/>
      <c r="AD224" s="86" t="str">
        <f t="shared" si="107"/>
        <v>0:00:00</v>
      </c>
      <c r="AE224" s="135"/>
      <c r="AF224" s="112"/>
      <c r="AG224" s="135"/>
      <c r="AH224" s="86" t="str">
        <f t="shared" si="108"/>
        <v>0:00:00</v>
      </c>
      <c r="AI224" s="112"/>
      <c r="AJ224" s="112"/>
      <c r="AK224" s="112"/>
      <c r="AL224" s="112"/>
      <c r="AM224" s="112"/>
      <c r="AN224" s="135"/>
      <c r="AO224" s="135"/>
      <c r="AP224" s="135"/>
      <c r="AQ224" s="66"/>
      <c r="AR224" s="135"/>
      <c r="AS224" s="135"/>
      <c r="AT224" s="113"/>
      <c r="AU224" s="113"/>
      <c r="AV224" s="113"/>
      <c r="AW224" s="112"/>
      <c r="AX224" s="320"/>
      <c r="AY224" s="108"/>
      <c r="AZ224" s="136">
        <f t="shared" si="106"/>
        <v>0</v>
      </c>
      <c r="BA224" s="112"/>
      <c r="BB224" s="115"/>
      <c r="BC224" s="112"/>
      <c r="BD224" s="112"/>
      <c r="BE224" s="112"/>
      <c r="BF224" s="112"/>
      <c r="BG224" s="112"/>
      <c r="BH224" s="112"/>
      <c r="BI224" s="112"/>
      <c r="BJ224" s="114"/>
      <c r="BK224" s="112"/>
      <c r="BL224" s="114"/>
      <c r="BM224" s="112"/>
      <c r="BN224" s="112"/>
      <c r="BO224" s="112"/>
      <c r="BP224" s="112"/>
      <c r="BQ224" s="112"/>
      <c r="BR224" s="283"/>
      <c r="BS224" s="112"/>
      <c r="BT224" s="107"/>
      <c r="BU224" s="157"/>
    </row>
    <row r="225" spans="1:73" x14ac:dyDescent="0.25">
      <c r="A225" s="156">
        <f t="shared" si="109"/>
        <v>9</v>
      </c>
      <c r="B225" s="291"/>
      <c r="C225" s="66"/>
      <c r="D225" s="66"/>
      <c r="E225" s="18"/>
      <c r="F225" s="108"/>
      <c r="G225" s="66"/>
      <c r="H225" s="66"/>
      <c r="I225" s="108"/>
      <c r="J225" s="66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134"/>
      <c r="W225" s="85"/>
      <c r="X225" s="85"/>
      <c r="Y225" s="85"/>
      <c r="Z225" s="135"/>
      <c r="AA225" s="66"/>
      <c r="AB225" s="135"/>
      <c r="AC225" s="135"/>
      <c r="AD225" s="86" t="str">
        <f t="shared" si="107"/>
        <v>0:00:00</v>
      </c>
      <c r="AE225" s="135"/>
      <c r="AF225" s="112"/>
      <c r="AG225" s="135"/>
      <c r="AH225" s="86" t="str">
        <f t="shared" si="108"/>
        <v>0:00:00</v>
      </c>
      <c r="AI225" s="112"/>
      <c r="AJ225" s="112"/>
      <c r="AK225" s="112"/>
      <c r="AL225" s="112"/>
      <c r="AM225" s="112"/>
      <c r="AN225" s="135"/>
      <c r="AO225" s="135"/>
      <c r="AP225" s="135"/>
      <c r="AQ225" s="66"/>
      <c r="AR225" s="135"/>
      <c r="AS225" s="135"/>
      <c r="AT225" s="113"/>
      <c r="AU225" s="113"/>
      <c r="AV225" s="113"/>
      <c r="AW225" s="112"/>
      <c r="AX225" s="320"/>
      <c r="AY225" s="108"/>
      <c r="AZ225" s="136">
        <f t="shared" si="106"/>
        <v>0</v>
      </c>
      <c r="BA225" s="112"/>
      <c r="BB225" s="115"/>
      <c r="BC225" s="112"/>
      <c r="BD225" s="112"/>
      <c r="BE225" s="112"/>
      <c r="BF225" s="112"/>
      <c r="BG225" s="112"/>
      <c r="BH225" s="112"/>
      <c r="BI225" s="112"/>
      <c r="BJ225" s="114"/>
      <c r="BK225" s="112"/>
      <c r="BL225" s="114"/>
      <c r="BM225" s="112"/>
      <c r="BN225" s="112"/>
      <c r="BO225" s="112"/>
      <c r="BP225" s="112"/>
      <c r="BQ225" s="112"/>
      <c r="BR225" s="283"/>
      <c r="BS225" s="112"/>
      <c r="BT225" s="107"/>
      <c r="BU225" s="157"/>
    </row>
    <row r="226" spans="1:73" ht="19.5" thickBot="1" x14ac:dyDescent="0.3">
      <c r="A226" s="158">
        <f t="shared" si="109"/>
        <v>10</v>
      </c>
      <c r="B226" s="292"/>
      <c r="C226" s="88"/>
      <c r="D226" s="88"/>
      <c r="E226" s="19"/>
      <c r="F226" s="116"/>
      <c r="G226" s="88"/>
      <c r="H226" s="88"/>
      <c r="I226" s="116"/>
      <c r="J226" s="88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37"/>
      <c r="W226" s="117"/>
      <c r="X226" s="117"/>
      <c r="Y226" s="117"/>
      <c r="Z226" s="138"/>
      <c r="AA226" s="88"/>
      <c r="AB226" s="138"/>
      <c r="AC226" s="138"/>
      <c r="AD226" s="87" t="str">
        <f t="shared" si="107"/>
        <v>0:00:00</v>
      </c>
      <c r="AE226" s="138"/>
      <c r="AF226" s="118"/>
      <c r="AG226" s="138"/>
      <c r="AH226" s="87" t="str">
        <f t="shared" si="108"/>
        <v>0:00:00</v>
      </c>
      <c r="AI226" s="118"/>
      <c r="AJ226" s="118"/>
      <c r="AK226" s="118"/>
      <c r="AL226" s="118"/>
      <c r="AM226" s="118"/>
      <c r="AN226" s="138"/>
      <c r="AO226" s="138"/>
      <c r="AP226" s="138"/>
      <c r="AQ226" s="88"/>
      <c r="AR226" s="138"/>
      <c r="AS226" s="138"/>
      <c r="AT226" s="119"/>
      <c r="AU226" s="119"/>
      <c r="AV226" s="119"/>
      <c r="AW226" s="118"/>
      <c r="AX226" s="321"/>
      <c r="AY226" s="116"/>
      <c r="AZ226" s="139">
        <f t="shared" si="106"/>
        <v>0</v>
      </c>
      <c r="BA226" s="118"/>
      <c r="BB226" s="120"/>
      <c r="BC226" s="118"/>
      <c r="BD226" s="118"/>
      <c r="BE226" s="118"/>
      <c r="BF226" s="118"/>
      <c r="BG226" s="118"/>
      <c r="BH226" s="118"/>
      <c r="BI226" s="118"/>
      <c r="BJ226" s="121"/>
      <c r="BK226" s="118"/>
      <c r="BL226" s="121"/>
      <c r="BM226" s="118"/>
      <c r="BN226" s="118"/>
      <c r="BO226" s="118"/>
      <c r="BP226" s="118"/>
      <c r="BQ226" s="118"/>
      <c r="BR226" s="284"/>
      <c r="BS226" s="118"/>
      <c r="BT226" s="122"/>
      <c r="BU226" s="159"/>
    </row>
    <row r="227" spans="1:73" ht="19.5" thickBot="1" x14ac:dyDescent="0.3">
      <c r="A227" s="307" t="s">
        <v>277</v>
      </c>
      <c r="B227" s="308"/>
      <c r="C227" s="308"/>
      <c r="D227" s="308"/>
      <c r="E227" s="308"/>
      <c r="F227" s="308"/>
      <c r="G227" s="308"/>
      <c r="H227" s="308"/>
      <c r="I227" s="308"/>
      <c r="J227" s="308"/>
      <c r="K227" s="308"/>
      <c r="L227" s="91">
        <f t="shared" ref="L227:X227" si="110">COUNTA(L217:L226)</f>
        <v>0</v>
      </c>
      <c r="M227" s="92">
        <f t="shared" si="110"/>
        <v>0</v>
      </c>
      <c r="N227" s="91">
        <f t="shared" si="110"/>
        <v>0</v>
      </c>
      <c r="O227" s="92">
        <f t="shared" si="110"/>
        <v>0</v>
      </c>
      <c r="P227" s="91">
        <f t="shared" si="110"/>
        <v>0</v>
      </c>
      <c r="Q227" s="92">
        <f t="shared" si="110"/>
        <v>0</v>
      </c>
      <c r="R227" s="91">
        <f t="shared" si="110"/>
        <v>0</v>
      </c>
      <c r="S227" s="92">
        <f t="shared" si="110"/>
        <v>0</v>
      </c>
      <c r="T227" s="92">
        <f t="shared" si="110"/>
        <v>0</v>
      </c>
      <c r="U227" s="92">
        <f t="shared" si="110"/>
        <v>0</v>
      </c>
      <c r="V227" s="92">
        <f t="shared" si="110"/>
        <v>0</v>
      </c>
      <c r="W227" s="92">
        <f t="shared" si="110"/>
        <v>0</v>
      </c>
      <c r="X227" s="93">
        <f t="shared" si="110"/>
        <v>0</v>
      </c>
      <c r="Y227" s="94"/>
      <c r="Z227" s="94"/>
      <c r="AA227" s="94"/>
      <c r="AB227" s="94"/>
      <c r="AC227" s="94"/>
      <c r="AD227" s="123" t="e">
        <f>COUNTIF(AD217:AD226, "=&lt;1:00:00")/COUNTA(Z217:Z226)</f>
        <v>#DIV/0!</v>
      </c>
      <c r="AE227" s="94"/>
      <c r="AF227" s="94"/>
      <c r="AG227" s="94"/>
      <c r="AH227" s="123" t="e">
        <f>COUNTIF(AH217:AH226, "=&lt;0:12:00")/COUNTA(AE217:AE226)</f>
        <v>#DIV/0!</v>
      </c>
      <c r="AI227" s="92">
        <f>SUM(AI217:AI226)</f>
        <v>0</v>
      </c>
      <c r="AJ227" s="92">
        <f>SUM(AJ217:AJ226)</f>
        <v>0</v>
      </c>
      <c r="AK227" s="92">
        <f>SUM(AK217:AK226)</f>
        <v>0</v>
      </c>
      <c r="AL227" s="92">
        <f>SUM(AL217:AL226)</f>
        <v>0</v>
      </c>
      <c r="AM227" s="92">
        <f>SUM(AM217:AM226)</f>
        <v>0</v>
      </c>
      <c r="AN227" s="68"/>
      <c r="AO227" s="69"/>
      <c r="AP227" s="69"/>
      <c r="AQ227" s="69"/>
      <c r="AR227" s="69"/>
      <c r="AS227" s="84">
        <f>COUNTA(AS217:AS226)</f>
        <v>0</v>
      </c>
      <c r="AT227" s="96"/>
      <c r="AU227" s="70"/>
      <c r="AV227" s="70"/>
      <c r="AW227" s="129">
        <f>SUM(AW217:AW226)</f>
        <v>0</v>
      </c>
      <c r="AX227" s="123" t="e">
        <f>COUNTA((AS217:AS226))/((COUNTA(AS217:AS226)+COUNTIF(AW217:AW226,"0")))</f>
        <v>#DIV/0!</v>
      </c>
      <c r="AY227" s="94"/>
      <c r="AZ227" s="95"/>
      <c r="BA227" s="131">
        <f>SUM(BA217:BA226)</f>
        <v>0</v>
      </c>
      <c r="BB227" s="70"/>
      <c r="BC227" s="92">
        <f>SUM(BC217:BC226)</f>
        <v>0</v>
      </c>
      <c r="BD227" s="92">
        <f t="shared" ref="BD227:BI227" si="111">SUM(BD217:BD226)</f>
        <v>0</v>
      </c>
      <c r="BE227" s="92">
        <f t="shared" si="111"/>
        <v>0</v>
      </c>
      <c r="BF227" s="92">
        <f t="shared" si="111"/>
        <v>0</v>
      </c>
      <c r="BG227" s="92">
        <f t="shared" si="111"/>
        <v>0</v>
      </c>
      <c r="BH227" s="96"/>
      <c r="BI227" s="92">
        <f t="shared" si="111"/>
        <v>0</v>
      </c>
      <c r="BJ227" s="96"/>
      <c r="BK227" s="92">
        <f t="shared" ref="BK227" si="112">SUM(BK217:BK226)</f>
        <v>0</v>
      </c>
      <c r="BL227" s="96"/>
      <c r="BM227" s="96"/>
      <c r="BN227" s="92">
        <f t="shared" ref="BN227" si="113">SUM(BN217:BN226)</f>
        <v>0</v>
      </c>
      <c r="BO227" s="92">
        <f>SUM(BO217:BO226)</f>
        <v>0</v>
      </c>
      <c r="BP227" s="96"/>
      <c r="BQ227" s="92">
        <f t="shared" ref="BQ227" si="114">SUM(BQ217:BQ226)</f>
        <v>0</v>
      </c>
      <c r="BR227" s="132" t="e">
        <f>COUNTIF(BK217:BK226,"1")/COUNTIF(BI217:BI226,"1")</f>
        <v>#DIV/0!</v>
      </c>
      <c r="BS227" s="97"/>
      <c r="BT227" s="97"/>
      <c r="BU227" s="140"/>
    </row>
    <row r="228" spans="1:73" x14ac:dyDescent="0.25">
      <c r="A228" s="273"/>
      <c r="B228" s="306" t="s">
        <v>221</v>
      </c>
      <c r="C228" s="306"/>
      <c r="D228" s="306"/>
      <c r="E228" s="306"/>
      <c r="F228" s="306"/>
      <c r="G228" s="306"/>
      <c r="H228" s="306"/>
      <c r="I228" s="277">
        <f>SUM(L227:X227)</f>
        <v>0</v>
      </c>
      <c r="J228" s="277"/>
      <c r="K228" s="277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130"/>
      <c r="BT228" s="130"/>
      <c r="BU228" s="160"/>
    </row>
    <row r="229" spans="1:73" x14ac:dyDescent="0.25">
      <c r="A229" s="274"/>
      <c r="B229" s="282" t="s">
        <v>230</v>
      </c>
      <c r="C229" s="282"/>
      <c r="D229" s="282"/>
      <c r="E229" s="282"/>
      <c r="F229" s="282"/>
      <c r="G229" s="282"/>
      <c r="H229" s="282"/>
      <c r="I229" s="278">
        <f>AS227</f>
        <v>0</v>
      </c>
      <c r="J229" s="278"/>
      <c r="K229" s="278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130"/>
      <c r="BT229" s="130"/>
      <c r="BU229" s="160"/>
    </row>
    <row r="230" spans="1:73" x14ac:dyDescent="0.25">
      <c r="A230" s="274"/>
      <c r="B230" s="282" t="s">
        <v>274</v>
      </c>
      <c r="C230" s="282"/>
      <c r="D230" s="282"/>
      <c r="E230" s="282"/>
      <c r="F230" s="282"/>
      <c r="G230" s="282"/>
      <c r="H230" s="282"/>
      <c r="I230" s="278"/>
      <c r="J230" s="278"/>
      <c r="K230" s="278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130"/>
      <c r="BT230" s="130"/>
      <c r="BU230" s="160"/>
    </row>
    <row r="231" spans="1:73" x14ac:dyDescent="0.25">
      <c r="A231" s="274"/>
      <c r="B231" s="282" t="s">
        <v>273</v>
      </c>
      <c r="C231" s="282"/>
      <c r="D231" s="282"/>
      <c r="E231" s="282"/>
      <c r="F231" s="282"/>
      <c r="G231" s="282"/>
      <c r="H231" s="282"/>
      <c r="I231" s="278"/>
      <c r="J231" s="278"/>
      <c r="K231" s="278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130"/>
      <c r="BT231" s="130"/>
      <c r="BU231" s="160"/>
    </row>
    <row r="232" spans="1:73" ht="19.5" thickBot="1" x14ac:dyDescent="0.3">
      <c r="A232" s="275"/>
      <c r="B232" s="297" t="s">
        <v>231</v>
      </c>
      <c r="C232" s="297"/>
      <c r="D232" s="297"/>
      <c r="E232" s="297"/>
      <c r="F232" s="297"/>
      <c r="G232" s="297"/>
      <c r="H232" s="297"/>
      <c r="I232" s="315" t="e">
        <f>I230/COUNTA(I217:I226)</f>
        <v>#DIV/0!</v>
      </c>
      <c r="J232" s="316"/>
      <c r="K232" s="316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130"/>
      <c r="BT232" s="130"/>
      <c r="BU232" s="160"/>
    </row>
    <row r="233" spans="1:73" s="30" customFormat="1" ht="26.5" customHeight="1" thickBot="1" x14ac:dyDescent="0.3">
      <c r="A233" s="293" t="s">
        <v>253</v>
      </c>
      <c r="B233" s="294"/>
      <c r="C233" s="294"/>
      <c r="D233" s="294"/>
      <c r="E233" s="294"/>
      <c r="F233" s="294"/>
      <c r="G233" s="294"/>
      <c r="H233" s="294"/>
      <c r="I233" s="294"/>
      <c r="J233" s="294"/>
      <c r="K233" s="294"/>
      <c r="L233" s="144">
        <f t="shared" ref="L233:X233" si="115">SUM(L195+L211+L227)</f>
        <v>0</v>
      </c>
      <c r="M233" s="145">
        <f t="shared" si="115"/>
        <v>0</v>
      </c>
      <c r="N233" s="144">
        <f t="shared" si="115"/>
        <v>0</v>
      </c>
      <c r="O233" s="145">
        <f t="shared" si="115"/>
        <v>0</v>
      </c>
      <c r="P233" s="144">
        <f t="shared" si="115"/>
        <v>0</v>
      </c>
      <c r="Q233" s="145">
        <f t="shared" si="115"/>
        <v>0</v>
      </c>
      <c r="R233" s="144">
        <f t="shared" si="115"/>
        <v>0</v>
      </c>
      <c r="S233" s="145">
        <f t="shared" si="115"/>
        <v>0</v>
      </c>
      <c r="T233" s="145">
        <f t="shared" si="115"/>
        <v>0</v>
      </c>
      <c r="U233" s="145">
        <f t="shared" si="115"/>
        <v>0</v>
      </c>
      <c r="V233" s="145">
        <f t="shared" si="115"/>
        <v>0</v>
      </c>
      <c r="W233" s="145">
        <f t="shared" si="115"/>
        <v>0</v>
      </c>
      <c r="X233" s="145">
        <f t="shared" si="115"/>
        <v>0</v>
      </c>
      <c r="Y233" s="71"/>
      <c r="Z233" s="72"/>
      <c r="AA233" s="72"/>
      <c r="AB233" s="72"/>
      <c r="AC233" s="72"/>
      <c r="AD233" s="123" t="e">
        <f>SUM(AD195+AD211+AD227)/3</f>
        <v>#DIV/0!</v>
      </c>
      <c r="AE233" s="72"/>
      <c r="AF233" s="72"/>
      <c r="AG233" s="72"/>
      <c r="AH233" s="123" t="e">
        <f>SUM(AH195+AH211+AH227)/3</f>
        <v>#DIV/0!</v>
      </c>
      <c r="AI233" s="145">
        <f>SUM(AI195+AI211+AI227)</f>
        <v>0</v>
      </c>
      <c r="AJ233" s="145">
        <f t="shared" ref="AJ233:AM233" si="116">SUM(AJ195+AJ211+AJ227)</f>
        <v>0</v>
      </c>
      <c r="AK233" s="145">
        <f t="shared" si="116"/>
        <v>0</v>
      </c>
      <c r="AL233" s="145">
        <f t="shared" si="116"/>
        <v>0</v>
      </c>
      <c r="AM233" s="145">
        <f t="shared" si="116"/>
        <v>0</v>
      </c>
      <c r="AN233" s="299"/>
      <c r="AO233" s="300"/>
      <c r="AP233" s="300"/>
      <c r="AQ233" s="300"/>
      <c r="AR233" s="300"/>
      <c r="AS233" s="300"/>
      <c r="AT233" s="300"/>
      <c r="AU233" s="301"/>
      <c r="AV233" s="171"/>
      <c r="AW233" s="145">
        <f>SUM(AW195+AW211+AW227)</f>
        <v>0</v>
      </c>
      <c r="AX233" s="147" t="e">
        <f>SUM(AX195+AX211+AX227)/3</f>
        <v>#DIV/0!</v>
      </c>
      <c r="AY233" s="170"/>
      <c r="AZ233" s="171"/>
      <c r="BA233" s="145">
        <f>SUM(BA195+BA211+BA227)</f>
        <v>0</v>
      </c>
      <c r="BB233" s="142"/>
      <c r="BC233" s="145">
        <f>SUM(BC195+BC211+BC227)</f>
        <v>0</v>
      </c>
      <c r="BD233" s="145">
        <f t="shared" ref="BD233:BI233" si="117">SUM(BD195+BD211+BD227)</f>
        <v>0</v>
      </c>
      <c r="BE233" s="145">
        <f t="shared" si="117"/>
        <v>0</v>
      </c>
      <c r="BF233" s="145">
        <f t="shared" si="117"/>
        <v>0</v>
      </c>
      <c r="BG233" s="145">
        <f t="shared" si="117"/>
        <v>0</v>
      </c>
      <c r="BH233" s="142"/>
      <c r="BI233" s="145">
        <f t="shared" si="117"/>
        <v>0</v>
      </c>
      <c r="BJ233" s="142"/>
      <c r="BK233" s="145">
        <f>SUM(BK195+BK211+BK227)</f>
        <v>0</v>
      </c>
      <c r="BL233" s="96"/>
      <c r="BM233" s="96"/>
      <c r="BN233" s="145">
        <f>SUM(BN195+BN211+BN227)</f>
        <v>0</v>
      </c>
      <c r="BO233" s="146">
        <f>SUM(BO195+BO211+BO227)</f>
        <v>0</v>
      </c>
      <c r="BP233" s="96"/>
      <c r="BQ233" s="153">
        <f>SUM(BQ195+BQ211+BQ227)</f>
        <v>0</v>
      </c>
      <c r="BR233" s="148" t="e">
        <f>SUM(BR195+BR211+BR227)/3</f>
        <v>#DIV/0!</v>
      </c>
      <c r="BS233" s="155"/>
      <c r="BT233" s="155"/>
      <c r="BU233" s="155"/>
    </row>
    <row r="234" spans="1:73" x14ac:dyDescent="0.25">
      <c r="A234" s="286"/>
      <c r="B234" s="276" t="s">
        <v>8</v>
      </c>
      <c r="C234" s="276"/>
      <c r="D234" s="276"/>
      <c r="E234" s="276"/>
      <c r="F234" s="276"/>
      <c r="G234" s="276"/>
      <c r="H234" s="276"/>
      <c r="I234" s="304">
        <f>SUM(I196+I212+I228)</f>
        <v>0</v>
      </c>
      <c r="J234" s="304"/>
      <c r="K234" s="304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0"/>
      <c r="BP234" s="20"/>
      <c r="BQ234" s="20"/>
      <c r="BR234" s="20"/>
      <c r="BS234" s="152"/>
      <c r="BT234" s="152"/>
      <c r="BU234" s="151"/>
    </row>
    <row r="235" spans="1:73" x14ac:dyDescent="0.25">
      <c r="A235" s="286"/>
      <c r="B235" s="298" t="s">
        <v>230</v>
      </c>
      <c r="C235" s="298"/>
      <c r="D235" s="298"/>
      <c r="E235" s="298"/>
      <c r="F235" s="298"/>
      <c r="G235" s="298"/>
      <c r="H235" s="298"/>
      <c r="I235" s="303">
        <f>SUM(I197+I213+I229)</f>
        <v>0</v>
      </c>
      <c r="J235" s="303"/>
      <c r="K235" s="303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152"/>
      <c r="BT235" s="152"/>
      <c r="BU235" s="151"/>
    </row>
    <row r="236" spans="1:73" ht="23.25" customHeight="1" x14ac:dyDescent="0.25">
      <c r="A236" s="286"/>
      <c r="B236" s="298" t="s">
        <v>274</v>
      </c>
      <c r="C236" s="298"/>
      <c r="D236" s="298"/>
      <c r="E236" s="298"/>
      <c r="F236" s="298"/>
      <c r="G236" s="298"/>
      <c r="H236" s="298"/>
      <c r="I236" s="303">
        <f>SUM(I198+I214+I230)</f>
        <v>0</v>
      </c>
      <c r="J236" s="303"/>
      <c r="K236" s="303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152"/>
      <c r="BT236" s="152"/>
      <c r="BU236" s="151"/>
    </row>
    <row r="237" spans="1:73" ht="23.25" customHeight="1" x14ac:dyDescent="0.25">
      <c r="A237" s="286"/>
      <c r="B237" s="298" t="s">
        <v>273</v>
      </c>
      <c r="C237" s="298"/>
      <c r="D237" s="298"/>
      <c r="E237" s="298"/>
      <c r="F237" s="298"/>
      <c r="G237" s="298"/>
      <c r="H237" s="298"/>
      <c r="I237" s="303">
        <f>SUM(I199,I215,I231)</f>
        <v>0</v>
      </c>
      <c r="J237" s="303"/>
      <c r="K237" s="303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152"/>
      <c r="BT237" s="152"/>
      <c r="BU237" s="151"/>
    </row>
    <row r="238" spans="1:73" ht="23.25" customHeight="1" thickBot="1" x14ac:dyDescent="0.3">
      <c r="A238" s="286"/>
      <c r="B238" s="325" t="s">
        <v>231</v>
      </c>
      <c r="C238" s="325"/>
      <c r="D238" s="325"/>
      <c r="E238" s="325"/>
      <c r="F238" s="325"/>
      <c r="G238" s="325"/>
      <c r="H238" s="325"/>
      <c r="I238" s="326" t="e">
        <f>I236/COUNTA(I185:I194,I201:I210,I217:I226)</f>
        <v>#DIV/0!</v>
      </c>
      <c r="J238" s="327"/>
      <c r="K238" s="327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152"/>
      <c r="BT238" s="152"/>
      <c r="BU238" s="151"/>
    </row>
    <row r="239" spans="1:73" s="31" customFormat="1" ht="19.149999999999999" customHeight="1" thickBot="1" x14ac:dyDescent="0.3">
      <c r="A239" s="351" t="s">
        <v>14</v>
      </c>
      <c r="B239" s="352"/>
      <c r="C239" s="352"/>
      <c r="D239" s="352"/>
      <c r="E239" s="352"/>
      <c r="F239" s="352"/>
      <c r="G239" s="352"/>
      <c r="H239" s="352"/>
      <c r="I239" s="352"/>
      <c r="J239" s="352"/>
      <c r="K239" s="352"/>
      <c r="L239" s="164">
        <f>SUM(L68,L123,L178,L233)</f>
        <v>0</v>
      </c>
      <c r="M239" s="164">
        <f t="shared" ref="M239:X239" si="118">SUM(M68,M123,M178,M233)</f>
        <v>0</v>
      </c>
      <c r="N239" s="164">
        <f t="shared" si="118"/>
        <v>0</v>
      </c>
      <c r="O239" s="164">
        <f t="shared" si="118"/>
        <v>0</v>
      </c>
      <c r="P239" s="164">
        <f t="shared" si="118"/>
        <v>0</v>
      </c>
      <c r="Q239" s="164">
        <f t="shared" si="118"/>
        <v>0</v>
      </c>
      <c r="R239" s="164">
        <f t="shared" si="118"/>
        <v>0</v>
      </c>
      <c r="S239" s="164">
        <f t="shared" si="118"/>
        <v>0</v>
      </c>
      <c r="T239" s="164">
        <f t="shared" si="118"/>
        <v>0</v>
      </c>
      <c r="U239" s="164">
        <f t="shared" si="118"/>
        <v>0</v>
      </c>
      <c r="V239" s="164">
        <f t="shared" si="118"/>
        <v>0</v>
      </c>
      <c r="W239" s="164">
        <f t="shared" si="118"/>
        <v>0</v>
      </c>
      <c r="X239" s="164">
        <f t="shared" si="118"/>
        <v>0</v>
      </c>
      <c r="Y239" s="22"/>
      <c r="Z239" s="23"/>
      <c r="AA239" s="23"/>
      <c r="AB239" s="23"/>
      <c r="AC239" s="23"/>
      <c r="AD239" s="165" t="e">
        <f>SUM(AD68+AD123+AD178+AD233)/4</f>
        <v>#DIV/0!</v>
      </c>
      <c r="AE239" s="23"/>
      <c r="AF239" s="23"/>
      <c r="AG239" s="23"/>
      <c r="AH239" s="165" t="e">
        <f>SUM(AH68+AH123+AH178+AH233)/4</f>
        <v>#DIV/0!</v>
      </c>
      <c r="AI239" s="166">
        <f>SUM(AI68,AI123,AI178,AI233)</f>
        <v>0</v>
      </c>
      <c r="AJ239" s="166">
        <f t="shared" ref="AJ239:AM239" si="119">SUM(AJ68,AJ123,AJ178,AJ233)</f>
        <v>0</v>
      </c>
      <c r="AK239" s="166">
        <f t="shared" si="119"/>
        <v>0</v>
      </c>
      <c r="AL239" s="166">
        <f t="shared" si="119"/>
        <v>0</v>
      </c>
      <c r="AM239" s="166">
        <f t="shared" si="119"/>
        <v>0</v>
      </c>
      <c r="AN239" s="299"/>
      <c r="AO239" s="300"/>
      <c r="AP239" s="300"/>
      <c r="AQ239" s="300"/>
      <c r="AR239" s="300"/>
      <c r="AS239" s="300"/>
      <c r="AT239" s="300"/>
      <c r="AU239" s="301"/>
      <c r="AV239" s="171"/>
      <c r="AW239" s="166">
        <f>SUM(AW68,AW123,AW178,AW233)</f>
        <v>0</v>
      </c>
      <c r="AX239" s="167" t="e">
        <f>SUM(AX68+AX123+AX178+AX233)/4</f>
        <v>#DIV/0!</v>
      </c>
      <c r="AY239" s="23"/>
      <c r="AZ239" s="24"/>
      <c r="BA239" s="166">
        <f>SUM(BA68,BA123,BA178,BA233)</f>
        <v>0</v>
      </c>
      <c r="BB239" s="25"/>
      <c r="BC239" s="166">
        <f>SUM(BC68,BC123,BC178,BC233)</f>
        <v>0</v>
      </c>
      <c r="BD239" s="166">
        <f t="shared" ref="BD239:BI239" si="120">SUM(BD68,BD123,BD178,BD233)</f>
        <v>0</v>
      </c>
      <c r="BE239" s="166">
        <f t="shared" si="120"/>
        <v>0</v>
      </c>
      <c r="BF239" s="166">
        <f t="shared" si="120"/>
        <v>0</v>
      </c>
      <c r="BG239" s="166">
        <f t="shared" si="120"/>
        <v>0</v>
      </c>
      <c r="BH239" s="25"/>
      <c r="BI239" s="166">
        <f t="shared" si="120"/>
        <v>0</v>
      </c>
      <c r="BJ239" s="25"/>
      <c r="BK239" s="166">
        <f>SUM(BK68,BK123,BK178,BK233)</f>
        <v>0</v>
      </c>
      <c r="BL239" s="26"/>
      <c r="BM239" s="26"/>
      <c r="BN239" s="166">
        <f>SUM(BN68,BN123,BN178,BN233)</f>
        <v>0</v>
      </c>
      <c r="BO239" s="166">
        <f>SUM(BO68,BO123,BO178,BO233)</f>
        <v>0</v>
      </c>
      <c r="BP239" s="96"/>
      <c r="BQ239" s="166">
        <f>SUM(BQ68,BQ123,BQ178,BQ233)</f>
        <v>0</v>
      </c>
      <c r="BR239" s="165" t="e">
        <f>SUM(BR233,BR178,BR123,BR68)/4</f>
        <v>#DIV/0!</v>
      </c>
      <c r="BS239" s="155"/>
      <c r="BT239" s="155"/>
      <c r="BU239" s="155"/>
    </row>
    <row r="240" spans="1:73" x14ac:dyDescent="0.25">
      <c r="A240" s="349">
        <f>SUM(A31+A47+A63+A86+A102+A118+A141+A157+A173+A196+A212+A228)</f>
        <v>0</v>
      </c>
      <c r="B240" s="322" t="s">
        <v>8</v>
      </c>
      <c r="C240" s="323"/>
      <c r="D240" s="323"/>
      <c r="E240" s="323"/>
      <c r="F240" s="323"/>
      <c r="G240" s="323"/>
      <c r="H240" s="324"/>
      <c r="I240" s="347">
        <f>SUM(I69+I124+I179+I234)</f>
        <v>0</v>
      </c>
      <c r="J240" s="348"/>
      <c r="K240" s="348"/>
    </row>
    <row r="241" spans="1:11" x14ac:dyDescent="0.25">
      <c r="A241" s="349"/>
      <c r="B241" s="302" t="s">
        <v>230</v>
      </c>
      <c r="C241" s="302"/>
      <c r="D241" s="302"/>
      <c r="E241" s="302"/>
      <c r="F241" s="302"/>
      <c r="G241" s="302"/>
      <c r="H241" s="302"/>
      <c r="I241" s="347">
        <f>SUM(I70+I125+I180+I235)</f>
        <v>0</v>
      </c>
      <c r="J241" s="348"/>
      <c r="K241" s="348"/>
    </row>
    <row r="242" spans="1:11" ht="19.5" thickBot="1" x14ac:dyDescent="0.3">
      <c r="A242" s="350"/>
      <c r="B242" s="302" t="s">
        <v>275</v>
      </c>
      <c r="C242" s="302"/>
      <c r="D242" s="302"/>
      <c r="E242" s="302"/>
      <c r="F242" s="302"/>
      <c r="G242" s="302"/>
      <c r="H242" s="302"/>
      <c r="I242" s="347">
        <f>SUM(I71+I126+I181+I236)</f>
        <v>0</v>
      </c>
      <c r="J242" s="348"/>
      <c r="K242" s="348"/>
    </row>
    <row r="243" spans="1:11" x14ac:dyDescent="0.25">
      <c r="A243" s="163"/>
      <c r="B243" s="302" t="s">
        <v>276</v>
      </c>
      <c r="C243" s="302"/>
      <c r="D243" s="302"/>
      <c r="E243" s="302"/>
      <c r="F243" s="302"/>
      <c r="G243" s="302"/>
      <c r="H243" s="302"/>
      <c r="I243" s="347">
        <f>SUM(I72+I127+I182+I237)</f>
        <v>0</v>
      </c>
      <c r="J243" s="348"/>
      <c r="K243" s="348"/>
    </row>
    <row r="244" spans="1:11" x14ac:dyDescent="0.25">
      <c r="A244" s="163"/>
      <c r="B244" s="346" t="s">
        <v>231</v>
      </c>
      <c r="C244" s="346"/>
      <c r="D244" s="346"/>
      <c r="E244" s="346"/>
      <c r="F244" s="346"/>
      <c r="G244" s="346"/>
      <c r="H244" s="346"/>
      <c r="I244" s="347" t="e">
        <f>AVERAGE(I73+I128+I183+I238)</f>
        <v>#DIV/0!</v>
      </c>
      <c r="J244" s="348"/>
      <c r="K244" s="348"/>
    </row>
  </sheetData>
  <mergeCells count="340">
    <mergeCell ref="B243:H243"/>
    <mergeCell ref="B244:H244"/>
    <mergeCell ref="I243:K243"/>
    <mergeCell ref="I244:K244"/>
    <mergeCell ref="AN239:AU239"/>
    <mergeCell ref="BR201:BR210"/>
    <mergeCell ref="A212:A216"/>
    <mergeCell ref="B215:H215"/>
    <mergeCell ref="I215:K215"/>
    <mergeCell ref="B216:H216"/>
    <mergeCell ref="I216:K216"/>
    <mergeCell ref="B217:B226"/>
    <mergeCell ref="BR217:BR226"/>
    <mergeCell ref="A228:A232"/>
    <mergeCell ref="B231:H231"/>
    <mergeCell ref="I231:K231"/>
    <mergeCell ref="B232:H232"/>
    <mergeCell ref="I232:K232"/>
    <mergeCell ref="A233:K233"/>
    <mergeCell ref="A240:A242"/>
    <mergeCell ref="A239:K239"/>
    <mergeCell ref="I240:K240"/>
    <mergeCell ref="I241:K241"/>
    <mergeCell ref="I242:K242"/>
    <mergeCell ref="BR162:BR171"/>
    <mergeCell ref="A173:A177"/>
    <mergeCell ref="B176:H176"/>
    <mergeCell ref="I176:K176"/>
    <mergeCell ref="B177:H177"/>
    <mergeCell ref="I177:K177"/>
    <mergeCell ref="A179:A183"/>
    <mergeCell ref="B182:H182"/>
    <mergeCell ref="I182:K182"/>
    <mergeCell ref="B183:H183"/>
    <mergeCell ref="I183:K183"/>
    <mergeCell ref="B162:B171"/>
    <mergeCell ref="B173:H173"/>
    <mergeCell ref="B174:H174"/>
    <mergeCell ref="I173:K173"/>
    <mergeCell ref="I174:K174"/>
    <mergeCell ref="A172:K172"/>
    <mergeCell ref="I120:K120"/>
    <mergeCell ref="B118:H118"/>
    <mergeCell ref="B146:B155"/>
    <mergeCell ref="BR146:BR155"/>
    <mergeCell ref="A157:A161"/>
    <mergeCell ref="B160:H160"/>
    <mergeCell ref="I160:K160"/>
    <mergeCell ref="B161:H161"/>
    <mergeCell ref="I161:K161"/>
    <mergeCell ref="B130:B139"/>
    <mergeCell ref="B158:H158"/>
    <mergeCell ref="B159:H159"/>
    <mergeCell ref="I141:K141"/>
    <mergeCell ref="I142:K142"/>
    <mergeCell ref="I143:K143"/>
    <mergeCell ref="I157:K157"/>
    <mergeCell ref="I158:K158"/>
    <mergeCell ref="I159:K159"/>
    <mergeCell ref="B141:H141"/>
    <mergeCell ref="B142:H142"/>
    <mergeCell ref="I118:K118"/>
    <mergeCell ref="AN123:AU123"/>
    <mergeCell ref="B126:H126"/>
    <mergeCell ref="I125:K125"/>
    <mergeCell ref="BR130:BR139"/>
    <mergeCell ref="A141:A145"/>
    <mergeCell ref="B144:H144"/>
    <mergeCell ref="I144:K144"/>
    <mergeCell ref="B145:H145"/>
    <mergeCell ref="I145:K145"/>
    <mergeCell ref="I121:K121"/>
    <mergeCell ref="B122:H122"/>
    <mergeCell ref="I122:K122"/>
    <mergeCell ref="A124:A128"/>
    <mergeCell ref="B127:H127"/>
    <mergeCell ref="I127:K127"/>
    <mergeCell ref="B128:H128"/>
    <mergeCell ref="I128:K128"/>
    <mergeCell ref="A123:K123"/>
    <mergeCell ref="I124:K124"/>
    <mergeCell ref="I126:K126"/>
    <mergeCell ref="I90:K90"/>
    <mergeCell ref="B91:B100"/>
    <mergeCell ref="BR91:BR100"/>
    <mergeCell ref="B75:B84"/>
    <mergeCell ref="A101:K101"/>
    <mergeCell ref="A117:K117"/>
    <mergeCell ref="I86:K86"/>
    <mergeCell ref="I87:K87"/>
    <mergeCell ref="AX107:AX116"/>
    <mergeCell ref="B107:B116"/>
    <mergeCell ref="BR20:BR29"/>
    <mergeCell ref="BT16:BU16"/>
    <mergeCell ref="BU17:BU18"/>
    <mergeCell ref="BT17:BT18"/>
    <mergeCell ref="A19:BU19"/>
    <mergeCell ref="B36:B45"/>
    <mergeCell ref="BR36:BR45"/>
    <mergeCell ref="A47:A51"/>
    <mergeCell ref="B50:H50"/>
    <mergeCell ref="I50:K50"/>
    <mergeCell ref="B51:H51"/>
    <mergeCell ref="I51:K51"/>
    <mergeCell ref="I17:I18"/>
    <mergeCell ref="J17:J18"/>
    <mergeCell ref="K17:K18"/>
    <mergeCell ref="B20:B29"/>
    <mergeCell ref="B32:H32"/>
    <mergeCell ref="I32:K32"/>
    <mergeCell ref="B34:H34"/>
    <mergeCell ref="I34:K34"/>
    <mergeCell ref="A17:A18"/>
    <mergeCell ref="B17:B18"/>
    <mergeCell ref="C17:C18"/>
    <mergeCell ref="BH17:BH18"/>
    <mergeCell ref="A2:P2"/>
    <mergeCell ref="AX20:AX29"/>
    <mergeCell ref="AX36:AX45"/>
    <mergeCell ref="AX52:AX61"/>
    <mergeCell ref="AX75:AX84"/>
    <mergeCell ref="AX91:AX100"/>
    <mergeCell ref="A15:E15"/>
    <mergeCell ref="A3:P3"/>
    <mergeCell ref="AE16:AE18"/>
    <mergeCell ref="AF17:AF18"/>
    <mergeCell ref="AF16:AH16"/>
    <mergeCell ref="AH17:AH18"/>
    <mergeCell ref="I33:K33"/>
    <mergeCell ref="I35:K35"/>
    <mergeCell ref="I47:K47"/>
    <mergeCell ref="I48:K48"/>
    <mergeCell ref="I49:K49"/>
    <mergeCell ref="A46:K46"/>
    <mergeCell ref="AG17:AG18"/>
    <mergeCell ref="D13:E13"/>
    <mergeCell ref="B13:C13"/>
    <mergeCell ref="B31:H31"/>
    <mergeCell ref="B47:H47"/>
    <mergeCell ref="B33:H33"/>
    <mergeCell ref="AX201:AX210"/>
    <mergeCell ref="AX217:AX226"/>
    <mergeCell ref="I175:K175"/>
    <mergeCell ref="I214:K214"/>
    <mergeCell ref="I212:K212"/>
    <mergeCell ref="I213:K213"/>
    <mergeCell ref="B235:H235"/>
    <mergeCell ref="B236:H236"/>
    <mergeCell ref="B228:H228"/>
    <mergeCell ref="B175:H175"/>
    <mergeCell ref="A178:K178"/>
    <mergeCell ref="I179:K179"/>
    <mergeCell ref="I180:K180"/>
    <mergeCell ref="I196:K196"/>
    <mergeCell ref="B229:H229"/>
    <mergeCell ref="B230:H230"/>
    <mergeCell ref="A195:K195"/>
    <mergeCell ref="I197:K197"/>
    <mergeCell ref="I198:K198"/>
    <mergeCell ref="AN233:AU233"/>
    <mergeCell ref="AN178:AU178"/>
    <mergeCell ref="I199:K199"/>
    <mergeCell ref="B200:H200"/>
    <mergeCell ref="I200:K200"/>
    <mergeCell ref="B240:H240"/>
    <mergeCell ref="A211:K211"/>
    <mergeCell ref="A227:K227"/>
    <mergeCell ref="B201:B210"/>
    <mergeCell ref="A234:A238"/>
    <mergeCell ref="B237:H237"/>
    <mergeCell ref="I237:K237"/>
    <mergeCell ref="B238:H238"/>
    <mergeCell ref="I238:K238"/>
    <mergeCell ref="A74:BU74"/>
    <mergeCell ref="AX130:AX139"/>
    <mergeCell ref="AX146:AX155"/>
    <mergeCell ref="AX162:AX171"/>
    <mergeCell ref="B143:H143"/>
    <mergeCell ref="B157:H157"/>
    <mergeCell ref="AX185:AX194"/>
    <mergeCell ref="A102:A106"/>
    <mergeCell ref="B105:H105"/>
    <mergeCell ref="I105:K105"/>
    <mergeCell ref="B106:H106"/>
    <mergeCell ref="I106:K106"/>
    <mergeCell ref="B104:H104"/>
    <mergeCell ref="B102:H102"/>
    <mergeCell ref="B103:H103"/>
    <mergeCell ref="I103:K103"/>
    <mergeCell ref="I104:K104"/>
    <mergeCell ref="I102:K102"/>
    <mergeCell ref="BR107:BR116"/>
    <mergeCell ref="A118:A122"/>
    <mergeCell ref="B121:H121"/>
    <mergeCell ref="A140:K140"/>
    <mergeCell ref="A156:K156"/>
    <mergeCell ref="B90:H90"/>
    <mergeCell ref="A30:K30"/>
    <mergeCell ref="B49:H49"/>
    <mergeCell ref="B48:H48"/>
    <mergeCell ref="B63:H63"/>
    <mergeCell ref="B87:H87"/>
    <mergeCell ref="B88:H88"/>
    <mergeCell ref="B69:H69"/>
    <mergeCell ref="B70:H70"/>
    <mergeCell ref="B71:H71"/>
    <mergeCell ref="B86:H86"/>
    <mergeCell ref="A62:K62"/>
    <mergeCell ref="A85:K85"/>
    <mergeCell ref="I70:K70"/>
    <mergeCell ref="I88:K88"/>
    <mergeCell ref="I71:K71"/>
    <mergeCell ref="B64:H64"/>
    <mergeCell ref="B65:H65"/>
    <mergeCell ref="A63:A67"/>
    <mergeCell ref="B66:H66"/>
    <mergeCell ref="I66:K66"/>
    <mergeCell ref="B67:H67"/>
    <mergeCell ref="I67:K67"/>
    <mergeCell ref="B72:H72"/>
    <mergeCell ref="B73:H73"/>
    <mergeCell ref="B241:H241"/>
    <mergeCell ref="B242:H242"/>
    <mergeCell ref="B179:H179"/>
    <mergeCell ref="B180:H180"/>
    <mergeCell ref="B181:H181"/>
    <mergeCell ref="B214:H214"/>
    <mergeCell ref="I228:K228"/>
    <mergeCell ref="I229:K229"/>
    <mergeCell ref="I230:K230"/>
    <mergeCell ref="I181:K181"/>
    <mergeCell ref="I234:K234"/>
    <mergeCell ref="I235:K235"/>
    <mergeCell ref="I236:K236"/>
    <mergeCell ref="B234:H234"/>
    <mergeCell ref="A184:BU184"/>
    <mergeCell ref="B185:B194"/>
    <mergeCell ref="BR185:BR194"/>
    <mergeCell ref="B213:H213"/>
    <mergeCell ref="B212:H212"/>
    <mergeCell ref="B196:H196"/>
    <mergeCell ref="B197:H197"/>
    <mergeCell ref="B198:H198"/>
    <mergeCell ref="A196:A200"/>
    <mergeCell ref="B199:H199"/>
    <mergeCell ref="A31:A35"/>
    <mergeCell ref="B124:H124"/>
    <mergeCell ref="I63:K63"/>
    <mergeCell ref="I64:K64"/>
    <mergeCell ref="I65:K65"/>
    <mergeCell ref="I31:K31"/>
    <mergeCell ref="I119:K119"/>
    <mergeCell ref="A129:BU129"/>
    <mergeCell ref="B120:H120"/>
    <mergeCell ref="BR52:BR61"/>
    <mergeCell ref="A69:A73"/>
    <mergeCell ref="I72:K72"/>
    <mergeCell ref="I73:K73"/>
    <mergeCell ref="B52:B61"/>
    <mergeCell ref="A68:K68"/>
    <mergeCell ref="I69:K69"/>
    <mergeCell ref="B35:H35"/>
    <mergeCell ref="B119:H119"/>
    <mergeCell ref="B125:H125"/>
    <mergeCell ref="AN68:AU68"/>
    <mergeCell ref="BR75:BR84"/>
    <mergeCell ref="A86:A90"/>
    <mergeCell ref="B89:H89"/>
    <mergeCell ref="I89:K89"/>
    <mergeCell ref="D5:J5"/>
    <mergeCell ref="V17:W17"/>
    <mergeCell ref="BC16:BC18"/>
    <mergeCell ref="BB16:BB18"/>
    <mergeCell ref="AM17:AW17"/>
    <mergeCell ref="D17:D18"/>
    <mergeCell ref="A16:H16"/>
    <mergeCell ref="E17:E18"/>
    <mergeCell ref="F17:F18"/>
    <mergeCell ref="G17:G18"/>
    <mergeCell ref="H17:H18"/>
    <mergeCell ref="F13:H13"/>
    <mergeCell ref="I13:J13"/>
    <mergeCell ref="B5:C5"/>
    <mergeCell ref="D6:E6"/>
    <mergeCell ref="D7:E7"/>
    <mergeCell ref="BA16:BA18"/>
    <mergeCell ref="I16:K16"/>
    <mergeCell ref="AI17:AJ17"/>
    <mergeCell ref="Y16:Y18"/>
    <mergeCell ref="AI16:AW16"/>
    <mergeCell ref="Z16:Z18"/>
    <mergeCell ref="AB16:AB18"/>
    <mergeCell ref="AA16:AA18"/>
    <mergeCell ref="R17:S17"/>
    <mergeCell ref="T17:U17"/>
    <mergeCell ref="L16:X16"/>
    <mergeCell ref="X17:X18"/>
    <mergeCell ref="B7:C7"/>
    <mergeCell ref="BQ17:BQ18"/>
    <mergeCell ref="BH16:BS16"/>
    <mergeCell ref="BS17:BS18"/>
    <mergeCell ref="BR17:BR18"/>
    <mergeCell ref="BI17:BI18"/>
    <mergeCell ref="BJ17:BJ18"/>
    <mergeCell ref="BK17:BK18"/>
    <mergeCell ref="BL17:BL18"/>
    <mergeCell ref="BM17:BM18"/>
    <mergeCell ref="BN17:BN18"/>
    <mergeCell ref="BF16:BF18"/>
    <mergeCell ref="BD16:BD18"/>
    <mergeCell ref="BE16:BE18"/>
    <mergeCell ref="BG16:BG18"/>
    <mergeCell ref="AD17:AD18"/>
    <mergeCell ref="AX17:AX18"/>
    <mergeCell ref="AK17:AL17"/>
    <mergeCell ref="BP17:BP18"/>
    <mergeCell ref="B6:C6"/>
    <mergeCell ref="C10:E10"/>
    <mergeCell ref="B8:B10"/>
    <mergeCell ref="F8:H10"/>
    <mergeCell ref="I8:J10"/>
    <mergeCell ref="AZ16:AZ18"/>
    <mergeCell ref="AY16:AY18"/>
    <mergeCell ref="BO17:BO18"/>
    <mergeCell ref="B11:C11"/>
    <mergeCell ref="D11:E11"/>
    <mergeCell ref="AC17:AC18"/>
    <mergeCell ref="AC16:AD16"/>
    <mergeCell ref="L17:M17"/>
    <mergeCell ref="N17:O17"/>
    <mergeCell ref="F12:H12"/>
    <mergeCell ref="I6:J6"/>
    <mergeCell ref="I7:J7"/>
    <mergeCell ref="I11:J11"/>
    <mergeCell ref="B12:C12"/>
    <mergeCell ref="D12:E12"/>
    <mergeCell ref="F6:H6"/>
    <mergeCell ref="F7:H7"/>
    <mergeCell ref="F11:H11"/>
    <mergeCell ref="P17:Q17"/>
  </mergeCells>
  <conditionalFormatting sqref="AH20:AH29">
    <cfRule type="cellIs" dxfId="95" priority="112" operator="equal">
      <formula>"Yes"</formula>
    </cfRule>
    <cfRule type="cellIs" dxfId="94" priority="113" operator="equal">
      <formula>"No"</formula>
    </cfRule>
  </conditionalFormatting>
  <conditionalFormatting sqref="AD20:AD29">
    <cfRule type="cellIs" dxfId="93" priority="114" operator="equal">
      <formula>"Yes"</formula>
    </cfRule>
    <cfRule type="cellIs" dxfId="92" priority="115" operator="equal">
      <formula>"No"</formula>
    </cfRule>
  </conditionalFormatting>
  <conditionalFormatting sqref="AH75:AH84">
    <cfRule type="cellIs" dxfId="91" priority="91" operator="equal">
      <formula>"Yes"</formula>
    </cfRule>
    <cfRule type="cellIs" dxfId="90" priority="92" operator="equal">
      <formula>"No"</formula>
    </cfRule>
  </conditionalFormatting>
  <conditionalFormatting sqref="AD130:AD139">
    <cfRule type="cellIs" dxfId="89" priority="72" operator="equal">
      <formula>"Yes"</formula>
    </cfRule>
    <cfRule type="cellIs" dxfId="88" priority="73" operator="equal">
      <formula>"No"</formula>
    </cfRule>
  </conditionalFormatting>
  <conditionalFormatting sqref="AH107:AH116">
    <cfRule type="cellIs" dxfId="87" priority="77" operator="equal">
      <formula>"Yes"</formula>
    </cfRule>
    <cfRule type="cellIs" dxfId="86" priority="78" operator="equal">
      <formula>"No"</formula>
    </cfRule>
  </conditionalFormatting>
  <conditionalFormatting sqref="AD36:AD45">
    <cfRule type="cellIs" dxfId="85" priority="107" operator="equal">
      <formula>"Yes"</formula>
    </cfRule>
    <cfRule type="cellIs" dxfId="84" priority="108" operator="equal">
      <formula>"No"</formula>
    </cfRule>
  </conditionalFormatting>
  <conditionalFormatting sqref="AH36:AH45">
    <cfRule type="cellIs" dxfId="83" priority="105" operator="equal">
      <formula>"Yes"</formula>
    </cfRule>
    <cfRule type="cellIs" dxfId="82" priority="106" operator="equal">
      <formula>"No"</formula>
    </cfRule>
  </conditionalFormatting>
  <conditionalFormatting sqref="AD30">
    <cfRule type="cellIs" dxfId="81" priority="123" operator="lessThan">
      <formula>0.75</formula>
    </cfRule>
  </conditionalFormatting>
  <conditionalFormatting sqref="AX20:AX29">
    <cfRule type="cellIs" dxfId="80" priority="116" operator="greaterThan">
      <formula>0.75</formula>
    </cfRule>
  </conditionalFormatting>
  <conditionalFormatting sqref="AH30">
    <cfRule type="cellIs" dxfId="79" priority="111" operator="lessThan">
      <formula>0.75</formula>
    </cfRule>
  </conditionalFormatting>
  <conditionalFormatting sqref="AD46">
    <cfRule type="cellIs" dxfId="78" priority="110" operator="lessThan">
      <formula>0.75</formula>
    </cfRule>
  </conditionalFormatting>
  <conditionalFormatting sqref="AH46">
    <cfRule type="cellIs" dxfId="77" priority="104" operator="lessThan">
      <formula>0.75</formula>
    </cfRule>
  </conditionalFormatting>
  <conditionalFormatting sqref="AD62">
    <cfRule type="cellIs" dxfId="76" priority="103" operator="lessThan">
      <formula>0.75</formula>
    </cfRule>
  </conditionalFormatting>
  <conditionalFormatting sqref="AD52:AD61">
    <cfRule type="cellIs" dxfId="75" priority="100" operator="equal">
      <formula>"Yes"</formula>
    </cfRule>
    <cfRule type="cellIs" dxfId="74" priority="101" operator="equal">
      <formula>"No"</formula>
    </cfRule>
  </conditionalFormatting>
  <conditionalFormatting sqref="AH52:AH61">
    <cfRule type="cellIs" dxfId="73" priority="98" operator="equal">
      <formula>"Yes"</formula>
    </cfRule>
    <cfRule type="cellIs" dxfId="72" priority="99" operator="equal">
      <formula>"No"</formula>
    </cfRule>
  </conditionalFormatting>
  <conditionalFormatting sqref="AH62">
    <cfRule type="cellIs" dxfId="71" priority="97" operator="lessThan">
      <formula>0.75</formula>
    </cfRule>
  </conditionalFormatting>
  <conditionalFormatting sqref="AD85">
    <cfRule type="cellIs" dxfId="70" priority="96" operator="lessThan">
      <formula>0.75</formula>
    </cfRule>
  </conditionalFormatting>
  <conditionalFormatting sqref="AD75:AD84">
    <cfRule type="cellIs" dxfId="69" priority="93" operator="equal">
      <formula>"Yes"</formula>
    </cfRule>
    <cfRule type="cellIs" dxfId="68" priority="94" operator="equal">
      <formula>"No"</formula>
    </cfRule>
  </conditionalFormatting>
  <conditionalFormatting sqref="AH85">
    <cfRule type="cellIs" dxfId="67" priority="90" operator="lessThan">
      <formula>0.75</formula>
    </cfRule>
  </conditionalFormatting>
  <conditionalFormatting sqref="AD101">
    <cfRule type="cellIs" dxfId="66" priority="89" operator="lessThan">
      <formula>0.75</formula>
    </cfRule>
  </conditionalFormatting>
  <conditionalFormatting sqref="AD91:AD100">
    <cfRule type="cellIs" dxfId="65" priority="86" operator="equal">
      <formula>"Yes"</formula>
    </cfRule>
    <cfRule type="cellIs" dxfId="64" priority="87" operator="equal">
      <formula>"No"</formula>
    </cfRule>
  </conditionalFormatting>
  <conditionalFormatting sqref="AH91:AH100">
    <cfRule type="cellIs" dxfId="63" priority="84" operator="equal">
      <formula>"Yes"</formula>
    </cfRule>
    <cfRule type="cellIs" dxfId="62" priority="85" operator="equal">
      <formula>"No"</formula>
    </cfRule>
  </conditionalFormatting>
  <conditionalFormatting sqref="AH101">
    <cfRule type="cellIs" dxfId="61" priority="83" operator="lessThan">
      <formula>0.75</formula>
    </cfRule>
  </conditionalFormatting>
  <conditionalFormatting sqref="AD117">
    <cfRule type="cellIs" dxfId="60" priority="82" operator="lessThan">
      <formula>0.75</formula>
    </cfRule>
  </conditionalFormatting>
  <conditionalFormatting sqref="AD107:AD116">
    <cfRule type="cellIs" dxfId="59" priority="79" operator="equal">
      <formula>"Yes"</formula>
    </cfRule>
    <cfRule type="cellIs" dxfId="58" priority="80" operator="equal">
      <formula>"No"</formula>
    </cfRule>
  </conditionalFormatting>
  <conditionalFormatting sqref="AH117">
    <cfRule type="cellIs" dxfId="57" priority="76" operator="lessThan">
      <formula>0.75</formula>
    </cfRule>
  </conditionalFormatting>
  <conditionalFormatting sqref="AD140">
    <cfRule type="cellIs" dxfId="56" priority="75" operator="lessThan">
      <formula>0.75</formula>
    </cfRule>
  </conditionalFormatting>
  <conditionalFormatting sqref="AH130:AH139">
    <cfRule type="cellIs" dxfId="55" priority="70" operator="equal">
      <formula>"Yes"</formula>
    </cfRule>
    <cfRule type="cellIs" dxfId="54" priority="71" operator="equal">
      <formula>"No"</formula>
    </cfRule>
  </conditionalFormatting>
  <conditionalFormatting sqref="AH140">
    <cfRule type="cellIs" dxfId="53" priority="69" operator="lessThan">
      <formula>0.75</formula>
    </cfRule>
  </conditionalFormatting>
  <conditionalFormatting sqref="AD156">
    <cfRule type="cellIs" dxfId="52" priority="68" operator="lessThan">
      <formula>0.75</formula>
    </cfRule>
  </conditionalFormatting>
  <conditionalFormatting sqref="AD146:AD155">
    <cfRule type="cellIs" dxfId="51" priority="65" operator="equal">
      <formula>"Yes"</formula>
    </cfRule>
    <cfRule type="cellIs" dxfId="50" priority="66" operator="equal">
      <formula>"No"</formula>
    </cfRule>
  </conditionalFormatting>
  <conditionalFormatting sqref="AH146:AH155">
    <cfRule type="cellIs" dxfId="49" priority="63" operator="equal">
      <formula>"Yes"</formula>
    </cfRule>
    <cfRule type="cellIs" dxfId="48" priority="64" operator="equal">
      <formula>"No"</formula>
    </cfRule>
  </conditionalFormatting>
  <conditionalFormatting sqref="AH156">
    <cfRule type="cellIs" dxfId="47" priority="62" operator="lessThan">
      <formula>0.75</formula>
    </cfRule>
  </conditionalFormatting>
  <conditionalFormatting sqref="AD172">
    <cfRule type="cellIs" dxfId="46" priority="61" operator="lessThan">
      <formula>0.75</formula>
    </cfRule>
  </conditionalFormatting>
  <conditionalFormatting sqref="AD162:AD171">
    <cfRule type="cellIs" dxfId="45" priority="58" operator="equal">
      <formula>"Yes"</formula>
    </cfRule>
    <cfRule type="cellIs" dxfId="44" priority="59" operator="equal">
      <formula>"No"</formula>
    </cfRule>
  </conditionalFormatting>
  <conditionalFormatting sqref="AH162:AH171">
    <cfRule type="cellIs" dxfId="43" priority="56" operator="equal">
      <formula>"Yes"</formula>
    </cfRule>
    <cfRule type="cellIs" dxfId="42" priority="57" operator="equal">
      <formula>"No"</formula>
    </cfRule>
  </conditionalFormatting>
  <conditionalFormatting sqref="AH172">
    <cfRule type="cellIs" dxfId="41" priority="55" operator="lessThan">
      <formula>0.75</formula>
    </cfRule>
  </conditionalFormatting>
  <conditionalFormatting sqref="AD195">
    <cfRule type="cellIs" dxfId="40" priority="54" operator="lessThan">
      <formula>0.75</formula>
    </cfRule>
  </conditionalFormatting>
  <conditionalFormatting sqref="AD185:AD194">
    <cfRule type="cellIs" dxfId="39" priority="51" operator="equal">
      <formula>"Yes"</formula>
    </cfRule>
    <cfRule type="cellIs" dxfId="38" priority="52" operator="equal">
      <formula>"No"</formula>
    </cfRule>
  </conditionalFormatting>
  <conditionalFormatting sqref="AH185:AH194">
    <cfRule type="cellIs" dxfId="37" priority="49" operator="equal">
      <formula>"Yes"</formula>
    </cfRule>
    <cfRule type="cellIs" dxfId="36" priority="50" operator="equal">
      <formula>"No"</formula>
    </cfRule>
  </conditionalFormatting>
  <conditionalFormatting sqref="AH195">
    <cfRule type="cellIs" dxfId="35" priority="48" operator="lessThan">
      <formula>0.75</formula>
    </cfRule>
  </conditionalFormatting>
  <conditionalFormatting sqref="AD211">
    <cfRule type="cellIs" dxfId="34" priority="47" operator="lessThan">
      <formula>0.75</formula>
    </cfRule>
  </conditionalFormatting>
  <conditionalFormatting sqref="AD201:AD210">
    <cfRule type="cellIs" dxfId="33" priority="44" operator="equal">
      <formula>"Yes"</formula>
    </cfRule>
    <cfRule type="cellIs" dxfId="32" priority="45" operator="equal">
      <formula>"No"</formula>
    </cfRule>
  </conditionalFormatting>
  <conditionalFormatting sqref="AH201:AH210">
    <cfRule type="cellIs" dxfId="31" priority="42" operator="equal">
      <formula>"Yes"</formula>
    </cfRule>
    <cfRule type="cellIs" dxfId="30" priority="43" operator="equal">
      <formula>"No"</formula>
    </cfRule>
  </conditionalFormatting>
  <conditionalFormatting sqref="AH211">
    <cfRule type="cellIs" dxfId="29" priority="41" operator="lessThan">
      <formula>0.75</formula>
    </cfRule>
  </conditionalFormatting>
  <conditionalFormatting sqref="AD227">
    <cfRule type="cellIs" dxfId="28" priority="40" operator="lessThan">
      <formula>0.75</formula>
    </cfRule>
  </conditionalFormatting>
  <conditionalFormatting sqref="AD217:AD226">
    <cfRule type="cellIs" dxfId="27" priority="37" operator="equal">
      <formula>"Yes"</formula>
    </cfRule>
    <cfRule type="cellIs" dxfId="26" priority="38" operator="equal">
      <formula>"No"</formula>
    </cfRule>
  </conditionalFormatting>
  <conditionalFormatting sqref="AH217:AH226">
    <cfRule type="cellIs" dxfId="25" priority="35" operator="equal">
      <formula>"Yes"</formula>
    </cfRule>
    <cfRule type="cellIs" dxfId="24" priority="36" operator="equal">
      <formula>"No"</formula>
    </cfRule>
  </conditionalFormatting>
  <conditionalFormatting sqref="AH227">
    <cfRule type="cellIs" dxfId="23" priority="34" operator="lessThan">
      <formula>0.75</formula>
    </cfRule>
  </conditionalFormatting>
  <conditionalFormatting sqref="AX36:AX45">
    <cfRule type="cellIs" dxfId="11" priority="11" operator="greaterThan">
      <formula>0.75</formula>
    </cfRule>
  </conditionalFormatting>
  <conditionalFormatting sqref="AX52:AX61">
    <cfRule type="cellIs" dxfId="10" priority="10" operator="greaterThan">
      <formula>0.75</formula>
    </cfRule>
  </conditionalFormatting>
  <conditionalFormatting sqref="AX75:AX84">
    <cfRule type="cellIs" dxfId="9" priority="9" operator="greaterThan">
      <formula>0.75</formula>
    </cfRule>
  </conditionalFormatting>
  <conditionalFormatting sqref="AX91:AX100">
    <cfRule type="cellIs" dxfId="8" priority="8" operator="greaterThan">
      <formula>0.75</formula>
    </cfRule>
  </conditionalFormatting>
  <conditionalFormatting sqref="AX107:AX116">
    <cfRule type="cellIs" dxfId="7" priority="7" operator="greaterThan">
      <formula>0.75</formula>
    </cfRule>
  </conditionalFormatting>
  <conditionalFormatting sqref="AX130:AX139">
    <cfRule type="cellIs" dxfId="6" priority="6" operator="greaterThan">
      <formula>0.75</formula>
    </cfRule>
  </conditionalFormatting>
  <conditionalFormatting sqref="AX146:AX155">
    <cfRule type="cellIs" dxfId="5" priority="5" operator="greaterThan">
      <formula>0.75</formula>
    </cfRule>
  </conditionalFormatting>
  <conditionalFormatting sqref="AX162:AX171">
    <cfRule type="cellIs" dxfId="4" priority="4" operator="greaterThan">
      <formula>0.75</formula>
    </cfRule>
  </conditionalFormatting>
  <conditionalFormatting sqref="AX185:AX194">
    <cfRule type="cellIs" dxfId="3" priority="3" operator="greaterThan">
      <formula>0.75</formula>
    </cfRule>
  </conditionalFormatting>
  <conditionalFormatting sqref="AX201:AX210">
    <cfRule type="cellIs" dxfId="1" priority="2" operator="greaterThan">
      <formula>0.75</formula>
    </cfRule>
  </conditionalFormatting>
  <conditionalFormatting sqref="AX217:AX226">
    <cfRule type="cellIs" dxfId="0" priority="1" operator="greaterThan">
      <formula>0.75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20B7AF04-D759-4ABB-A640-07F601881373}">
          <x14:formula1>
            <xm:f>'Drop down lists'!$B$2:$B$3</xm:f>
          </x14:formula1>
          <xm:sqref>E130:E139 E146:E155 E20:E29 E75:E84 E36:E45 E162:E171 E52:E61 E91:E100 E107:E116 E185:E194 E201:E210 E217:E226</xm:sqref>
        </x14:dataValidation>
        <x14:dataValidation type="list" allowBlank="1" showInputMessage="1" showErrorMessage="1" xr:uid="{0254BBB2-C3E2-4554-BC3C-0A1060F53A8B}">
          <x14:formula1>
            <xm:f>Sheet1!$C$19:$C$21</xm:f>
          </x14:formula1>
          <xm:sqref>P20:P29 P75:P84 P130:P139 P91:P100 P107:P116 P36:P45 P146:P155 P162:P171 P52:P61 P185:P194 P201:P210 P217:P226</xm:sqref>
        </x14:dataValidation>
        <x14:dataValidation type="list" allowBlank="1" showInputMessage="1" showErrorMessage="1" xr:uid="{EAD0F1CD-1CEC-413B-99BC-41E170AD042E}">
          <x14:formula1>
            <xm:f>Sheet1!$C$22:$C$23</xm:f>
          </x14:formula1>
          <xm:sqref>R20:R29 R75:R84 R130:R139 R91:R100 R107:R116 R36:R45 R146:R155 R162:R171 R52:R61 R185:R194 R201:R210 R217:R226</xm:sqref>
        </x14:dataValidation>
        <x14:dataValidation type="list" allowBlank="1" showInputMessage="1" showErrorMessage="1" xr:uid="{23F9E267-B0B1-4F1D-8C7D-9042FC795A78}">
          <x14:formula1>
            <xm:f>Sheet1!$C$24</xm:f>
          </x14:formula1>
          <xm:sqref>T20:T29 T75:T84 T130:T139 T91:T100 T107:T116 T36:T45 T146:T155 T162:T171 T52:T61 T185:T194 T201:T210 T217:T226</xm:sqref>
        </x14:dataValidation>
        <x14:dataValidation type="list" allowBlank="1" showInputMessage="1" showErrorMessage="1" xr:uid="{A36D480B-41B7-41CD-B77E-9512BECB0521}">
          <x14:formula1>
            <xm:f>Sheet1!$C$26</xm:f>
          </x14:formula1>
          <xm:sqref>V20:V29 V36:V45 V52:V61 V75:V84 V91:V100 V107:V116 V130:V139 V146:V155 V162:V171 V185:V194 V201:V210 V217:V226</xm:sqref>
        </x14:dataValidation>
        <x14:dataValidation type="list" allowBlank="1" showInputMessage="1" showErrorMessage="1" xr:uid="{406FCC0B-9B87-4316-AE86-822CB074CCDB}">
          <x14:formula1>
            <xm:f>'Drop down lists'!$A$2:$A$3</xm:f>
          </x14:formula1>
          <xm:sqref>I11</xm:sqref>
        </x14:dataValidation>
        <x14:dataValidation type="list" allowBlank="1" showInputMessage="1" showErrorMessage="1" xr:uid="{2930F853-A2B0-46E5-913A-2BCD9286570B}">
          <x14:formula1>
            <xm:f>'Drop down lists'!$A$7:$A$10</xm:f>
          </x14:formula1>
          <xm:sqref>J130:J139 J146:J155 J20:J29 J36:J45 J75:J84 J162:J171 J52:J61 J91:J100 J107:J116 J185:J194 J201:J210 J217:J226</xm:sqref>
        </x14:dataValidation>
        <x14:dataValidation type="list" allowBlank="1" showInputMessage="1" showErrorMessage="1" xr:uid="{4BAFBCA7-7F98-4B0D-8CA9-D45C0AA93141}">
          <x14:formula1>
            <xm:f>'Drop down lists'!$D$2:$D$9</xm:f>
          </x14:formula1>
          <xm:sqref>H130:H139 H20:H29 H36:H45 H146:H155 H162:H171 H52:H61 H75:H84 H91:H100 H107:H116 H185:H194 H201:H210 H217:H226</xm:sqref>
        </x14:dataValidation>
        <x14:dataValidation type="list" allowBlank="1" showInputMessage="1" showErrorMessage="1" xr:uid="{61603A27-BD4D-44AD-A533-C143008BD64A}">
          <x14:formula1>
            <xm:f>'Drop down lists'!$A$16:$A$51</xm:f>
          </x14:formula1>
          <xm:sqref>L130:L139 L20:L29 L36:L45 L146:L155 L162:L171 L52:L61 L75:L84 L91:L100 L107:L116 L185:L194 L201:L210 L217:L226</xm:sqref>
        </x14:dataValidation>
        <x14:dataValidation type="list" allowBlank="1" showInputMessage="1" showErrorMessage="1" xr:uid="{89A7DA0D-80D6-4A98-9B75-65A9165BB2C4}">
          <x14:formula1>
            <xm:f>'Drop down lists'!$C$16:$C$22</xm:f>
          </x14:formula1>
          <xm:sqref>N146:N155 N130:N139 N162:N171 N91:N100 N75:N84 N107:N116 N36:N45 N20:N29 N52:N61 N201:N210 N185:N194 N217:N226</xm:sqref>
        </x14:dataValidation>
        <x14:dataValidation type="list" allowBlank="1" showInputMessage="1" showErrorMessage="1" xr:uid="{AA6CD0C8-F1B4-42EE-BD54-43D6C63CBFF9}">
          <x14:formula1>
            <xm:f>'Drop down lists'!$A$4:$A$5</xm:f>
          </x14:formula1>
          <xm:sqref>BA75:BA84 BI52:BI61 BI20:BI29 BI75:BI84 AI75:AM84 BI107:BI116 AI91:AM100 BI130:BI139 AI130:AM139 AI20:AM29 AI146:AM155 AI36:AM45 BK130:BK139 AW130:AW139 BK146:BK155 BQ107:BQ116 AF130:AF139 AW146:AW155 BQ130:BQ139 BK75:BK84 AW75:AW84 BK91:BK100 BQ52:BQ61 AF75:AF84 AW91:AW100 BQ75:BQ84 AF91:AF100 AF146:AF155 BI146:BI155 AI162:AM171 BK162:BK171 AW162:AW171 BQ146:BQ155 AF162:AF171 BK20:BK29 AW20:AW29 BK36:BK45 BI217:BI226 AF20:AF29 AW36:AW45 BQ20:BQ29 AF36:AF45 BI91:BI100 BI36:BI45 AI52:AM61 BK52:BK61 AW52:AW61 BQ36:BQ45 AF52:AF61 AI107:AM116 BK107:BK116 AW107:AW116 BQ91:BQ100 AF107:AF116 BI162:BI171 BI185:BI194 AI185:AM194 AI201:AM210 BK185:BK194 AW185:AW194 BK201:BK210 BQ162:BQ171 AF185:AF194 AW201:AW210 BQ185:BQ194 AF201:AF210 BI201:BI210 AI217:AM226 BK217:BK226 AW217:AW226 BQ201:BQ210 AF217:AF226 BA217:BA226 BA201:BA210 BA185:BA194 BA107:BA116 BA52:BA61 BA162:BA171 BA91:BA100 BA146:BA155 BA36:BA45 BA130:BA139 BA20:BA29 BC20:BG29 BC36:BG45 BC52:BG61 BC75:BG84 BC91:BG100 BC107:BG116 BC130:BG139 BC146:BG155 BC162:BG171 BC185:BG194 BC201:BG210 BC217:BG226 BN20:BN29 BN36:BN45 BN52:BN61 BN75:BN84 BN91:BN100 BN107:BN116 BN130:BN139 BN146:BN155 BN162:BN171 BN185:BN194 BN201:BN210 BN217:BN226 BQ217:BQ226</xm:sqref>
        </x14:dataValidation>
        <x14:dataValidation type="list" allowBlank="1" showInputMessage="1" showErrorMessage="1" xr:uid="{131AEB4C-EFBC-4EC0-981E-DF728BC740E4}">
          <x14:formula1>
            <xm:f>'Drop down lists'!$E$7:$E$10</xm:f>
          </x14:formula1>
          <xm:sqref>BU20:BU29 BU36:BU45 BU52:BU61 BU75:BU84 BU91:BU100 BU107:BU116 BU130:BU139 BU146:BU155 BU162:BU171 BU185:BU194 BU201:BU210 BU217:BU226</xm:sqref>
        </x14:dataValidation>
        <x14:dataValidation type="list" allowBlank="1" showInputMessage="1" showErrorMessage="1" xr:uid="{BAF6DA79-CFC7-4F7D-9896-AC8F2AE22CF1}">
          <x14:formula1>
            <xm:f>'Drop down lists'!$C$7:$C$13</xm:f>
          </x14:formula1>
          <xm:sqref>K20:K29 K36:K45 K52:K61 K75:K84 K91:K100 K107:K116 K130:K139 K146:K155 K162:K171 K185:K194 K201:K210 K217:K226</xm:sqref>
        </x14:dataValidation>
        <x14:dataValidation type="list" allowBlank="1" showInputMessage="1" showErrorMessage="1" xr:uid="{882DAAEA-5367-41DB-A2F5-C4396859608B}">
          <x14:formula1>
            <xm:f>'Drop down lists'!$E$2:$E$4</xm:f>
          </x14:formula1>
          <xm:sqref>AV20:AV29 AV36:AV45 AV52:AV61 AV75:AV84 AV91:AV100 AV107:AV116 AV130:AV139 AV146:AV155 AV162:AV171 AV185:AV194 AV201:AV210 AV217:AV226</xm:sqref>
        </x14:dataValidation>
        <x14:dataValidation type="list" allowBlank="1" showInputMessage="1" showErrorMessage="1" xr:uid="{F26E1FE1-6273-45E4-879C-E6D724206CBE}">
          <x14:formula1>
            <xm:f>'Drop down lists'!$E$12:$E$13</xm:f>
          </x14:formula1>
          <xm:sqref>BH20:BH29 BH36:BH45 BH52:BH61 BH75:BH84 BH91:BH100 BH107:BH116 BH130:BH139 BH146:BH155 BH162:BH171 BH185:BH194 BH201:BH210 BH217:BH226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1757-3FF2-42D7-A382-E055EB284445}">
  <dimension ref="A1:C51"/>
  <sheetViews>
    <sheetView zoomScaleNormal="100" workbookViewId="0">
      <selection activeCell="A2" sqref="A2:A37"/>
    </sheetView>
  </sheetViews>
  <sheetFormatPr defaultRowHeight="12.5" x14ac:dyDescent="0.25"/>
  <cols>
    <col min="1" max="1" width="13" customWidth="1"/>
    <col min="3" max="3" width="58.54296875" customWidth="1"/>
  </cols>
  <sheetData>
    <row r="1" spans="1:3" ht="13" thickBot="1" x14ac:dyDescent="0.3"/>
    <row r="2" spans="1:3" ht="33.5" thickBot="1" x14ac:dyDescent="0.3">
      <c r="A2" s="361" t="s">
        <v>56</v>
      </c>
      <c r="B2" s="39" t="s">
        <v>133</v>
      </c>
      <c r="C2" s="40" t="s">
        <v>84</v>
      </c>
    </row>
    <row r="3" spans="1:3" ht="33.5" thickBot="1" x14ac:dyDescent="0.3">
      <c r="A3" s="362"/>
      <c r="B3" s="41" t="s">
        <v>134</v>
      </c>
      <c r="C3" s="42" t="s">
        <v>85</v>
      </c>
    </row>
    <row r="4" spans="1:3" ht="33.5" thickBot="1" x14ac:dyDescent="0.3">
      <c r="A4" s="362"/>
      <c r="B4" s="41" t="s">
        <v>135</v>
      </c>
      <c r="C4" s="42" t="s">
        <v>86</v>
      </c>
    </row>
    <row r="5" spans="1:3" ht="33.5" thickBot="1" x14ac:dyDescent="0.3">
      <c r="A5" s="362"/>
      <c r="B5" s="41" t="s">
        <v>136</v>
      </c>
      <c r="C5" s="42" t="s">
        <v>87</v>
      </c>
    </row>
    <row r="6" spans="1:3" ht="33.5" thickBot="1" x14ac:dyDescent="0.3">
      <c r="A6" s="362"/>
      <c r="B6" s="41" t="s">
        <v>137</v>
      </c>
      <c r="C6" s="42" t="s">
        <v>88</v>
      </c>
    </row>
    <row r="7" spans="1:3" ht="33.5" thickBot="1" x14ac:dyDescent="0.3">
      <c r="A7" s="362"/>
      <c r="B7" s="41" t="s">
        <v>138</v>
      </c>
      <c r="C7" s="42" t="s">
        <v>89</v>
      </c>
    </row>
    <row r="8" spans="1:3" ht="33.5" thickBot="1" x14ac:dyDescent="0.3">
      <c r="A8" s="362"/>
      <c r="B8" s="41" t="s">
        <v>139</v>
      </c>
      <c r="C8" s="42" t="s">
        <v>90</v>
      </c>
    </row>
    <row r="9" spans="1:3" ht="33.5" thickBot="1" x14ac:dyDescent="0.3">
      <c r="A9" s="362"/>
      <c r="B9" s="41" t="s">
        <v>140</v>
      </c>
      <c r="C9" s="42" t="s">
        <v>91</v>
      </c>
    </row>
    <row r="10" spans="1:3" ht="33.5" thickBot="1" x14ac:dyDescent="0.3">
      <c r="A10" s="362"/>
      <c r="B10" s="41" t="s">
        <v>141</v>
      </c>
      <c r="C10" s="42" t="s">
        <v>92</v>
      </c>
    </row>
    <row r="11" spans="1:3" ht="33.5" thickBot="1" x14ac:dyDescent="0.3">
      <c r="A11" s="362"/>
      <c r="B11" s="41" t="s">
        <v>142</v>
      </c>
      <c r="C11" s="42" t="s">
        <v>93</v>
      </c>
    </row>
    <row r="12" spans="1:3" ht="50" thickBot="1" x14ac:dyDescent="0.3">
      <c r="A12" s="362"/>
      <c r="B12" s="41" t="s">
        <v>143</v>
      </c>
      <c r="C12" s="42" t="s">
        <v>94</v>
      </c>
    </row>
    <row r="13" spans="1:3" ht="50" thickBot="1" x14ac:dyDescent="0.3">
      <c r="A13" s="362"/>
      <c r="B13" s="41" t="s">
        <v>144</v>
      </c>
      <c r="C13" s="42" t="s">
        <v>95</v>
      </c>
    </row>
    <row r="14" spans="1:3" ht="33.5" thickBot="1" x14ac:dyDescent="0.3">
      <c r="A14" s="362"/>
      <c r="B14" s="41" t="s">
        <v>145</v>
      </c>
      <c r="C14" s="42" t="s">
        <v>96</v>
      </c>
    </row>
    <row r="15" spans="1:3" ht="33.5" thickBot="1" x14ac:dyDescent="0.3">
      <c r="A15" s="362"/>
      <c r="B15" s="41" t="s">
        <v>146</v>
      </c>
      <c r="C15" s="42" t="s">
        <v>97</v>
      </c>
    </row>
    <row r="16" spans="1:3" ht="33.5" thickBot="1" x14ac:dyDescent="0.3">
      <c r="A16" s="362"/>
      <c r="B16" s="41" t="s">
        <v>147</v>
      </c>
      <c r="C16" s="42" t="s">
        <v>98</v>
      </c>
    </row>
    <row r="17" spans="1:3" ht="33.5" thickBot="1" x14ac:dyDescent="0.3">
      <c r="A17" s="362"/>
      <c r="B17" s="41" t="s">
        <v>148</v>
      </c>
      <c r="C17" s="42" t="s">
        <v>99</v>
      </c>
    </row>
    <row r="18" spans="1:3" ht="50" thickBot="1" x14ac:dyDescent="0.3">
      <c r="A18" s="362"/>
      <c r="B18" s="41" t="s">
        <v>149</v>
      </c>
      <c r="C18" s="42" t="s">
        <v>100</v>
      </c>
    </row>
    <row r="19" spans="1:3" ht="50" thickBot="1" x14ac:dyDescent="0.3">
      <c r="A19" s="362"/>
      <c r="B19" s="41" t="s">
        <v>150</v>
      </c>
      <c r="C19" s="42" t="s">
        <v>101</v>
      </c>
    </row>
    <row r="20" spans="1:3" ht="50" thickBot="1" x14ac:dyDescent="0.3">
      <c r="A20" s="362"/>
      <c r="B20" s="41" t="s">
        <v>151</v>
      </c>
      <c r="C20" s="42" t="s">
        <v>102</v>
      </c>
    </row>
    <row r="21" spans="1:3" ht="50" thickBot="1" x14ac:dyDescent="0.3">
      <c r="A21" s="362"/>
      <c r="B21" s="41" t="s">
        <v>152</v>
      </c>
      <c r="C21" s="42" t="s">
        <v>103</v>
      </c>
    </row>
    <row r="22" spans="1:3" ht="50" thickBot="1" x14ac:dyDescent="0.3">
      <c r="A22" s="362"/>
      <c r="B22" s="41" t="s">
        <v>153</v>
      </c>
      <c r="C22" s="42" t="s">
        <v>104</v>
      </c>
    </row>
    <row r="23" spans="1:3" ht="50" thickBot="1" x14ac:dyDescent="0.3">
      <c r="A23" s="362"/>
      <c r="B23" s="41" t="s">
        <v>154</v>
      </c>
      <c r="C23" s="42" t="s">
        <v>105</v>
      </c>
    </row>
    <row r="24" spans="1:3" ht="33.5" thickBot="1" x14ac:dyDescent="0.3">
      <c r="A24" s="362"/>
      <c r="B24" s="41" t="s">
        <v>155</v>
      </c>
      <c r="C24" s="42" t="s">
        <v>106</v>
      </c>
    </row>
    <row r="25" spans="1:3" ht="33.5" thickBot="1" x14ac:dyDescent="0.3">
      <c r="A25" s="362"/>
      <c r="B25" s="41" t="s">
        <v>156</v>
      </c>
      <c r="C25" s="42" t="s">
        <v>107</v>
      </c>
    </row>
    <row r="26" spans="1:3" ht="33.5" thickBot="1" x14ac:dyDescent="0.3">
      <c r="A26" s="362"/>
      <c r="B26" s="41" t="s">
        <v>157</v>
      </c>
      <c r="C26" s="42" t="s">
        <v>108</v>
      </c>
    </row>
    <row r="27" spans="1:3" ht="33.5" thickBot="1" x14ac:dyDescent="0.3">
      <c r="A27" s="362"/>
      <c r="B27" s="41" t="s">
        <v>158</v>
      </c>
      <c r="C27" s="42" t="s">
        <v>109</v>
      </c>
    </row>
    <row r="28" spans="1:3" ht="33.5" thickBot="1" x14ac:dyDescent="0.3">
      <c r="A28" s="362"/>
      <c r="B28" s="41" t="s">
        <v>159</v>
      </c>
      <c r="C28" s="42" t="s">
        <v>110</v>
      </c>
    </row>
    <row r="29" spans="1:3" ht="33.5" thickBot="1" x14ac:dyDescent="0.3">
      <c r="A29" s="362"/>
      <c r="B29" s="41" t="s">
        <v>160</v>
      </c>
      <c r="C29" s="42" t="s">
        <v>111</v>
      </c>
    </row>
    <row r="30" spans="1:3" ht="50" thickBot="1" x14ac:dyDescent="0.3">
      <c r="A30" s="362"/>
      <c r="B30" s="41" t="s">
        <v>161</v>
      </c>
      <c r="C30" s="42" t="s">
        <v>112</v>
      </c>
    </row>
    <row r="31" spans="1:3" ht="50" thickBot="1" x14ac:dyDescent="0.3">
      <c r="A31" s="362"/>
      <c r="B31" s="41" t="s">
        <v>162</v>
      </c>
      <c r="C31" s="42" t="s">
        <v>113</v>
      </c>
    </row>
    <row r="32" spans="1:3" ht="50" thickBot="1" x14ac:dyDescent="0.3">
      <c r="A32" s="362"/>
      <c r="B32" s="41" t="s">
        <v>163</v>
      </c>
      <c r="C32" s="42" t="s">
        <v>114</v>
      </c>
    </row>
    <row r="33" spans="1:3" ht="50" thickBot="1" x14ac:dyDescent="0.3">
      <c r="A33" s="362"/>
      <c r="B33" s="41" t="s">
        <v>164</v>
      </c>
      <c r="C33" s="42" t="s">
        <v>115</v>
      </c>
    </row>
    <row r="34" spans="1:3" ht="33.5" thickBot="1" x14ac:dyDescent="0.3">
      <c r="A34" s="362"/>
      <c r="B34" s="41" t="s">
        <v>165</v>
      </c>
      <c r="C34" s="42" t="s">
        <v>116</v>
      </c>
    </row>
    <row r="35" spans="1:3" ht="33.5" thickBot="1" x14ac:dyDescent="0.3">
      <c r="A35" s="362"/>
      <c r="B35" s="41" t="s">
        <v>166</v>
      </c>
      <c r="C35" s="42" t="s">
        <v>117</v>
      </c>
    </row>
    <row r="36" spans="1:3" ht="33.5" thickBot="1" x14ac:dyDescent="0.3">
      <c r="A36" s="362"/>
      <c r="B36" s="41" t="s">
        <v>167</v>
      </c>
      <c r="C36" s="42" t="s">
        <v>118</v>
      </c>
    </row>
    <row r="37" spans="1:3" ht="33.5" thickBot="1" x14ac:dyDescent="0.3">
      <c r="A37" s="363"/>
      <c r="B37" s="41" t="s">
        <v>168</v>
      </c>
      <c r="C37" s="42" t="s">
        <v>119</v>
      </c>
    </row>
    <row r="38" spans="1:3" ht="18.5" thickBot="1" x14ac:dyDescent="0.3">
      <c r="A38" s="353" t="s">
        <v>37</v>
      </c>
      <c r="B38" s="46" t="s">
        <v>174</v>
      </c>
      <c r="C38" s="47" t="s">
        <v>120</v>
      </c>
    </row>
    <row r="39" spans="1:3" ht="18.5" thickBot="1" x14ac:dyDescent="0.3">
      <c r="A39" s="354"/>
      <c r="B39" s="46" t="s">
        <v>175</v>
      </c>
      <c r="C39" s="47" t="s">
        <v>121</v>
      </c>
    </row>
    <row r="40" spans="1:3" ht="18.5" thickBot="1" x14ac:dyDescent="0.3">
      <c r="A40" s="354"/>
      <c r="B40" s="46" t="s">
        <v>176</v>
      </c>
      <c r="C40" s="47" t="s">
        <v>122</v>
      </c>
    </row>
    <row r="41" spans="1:3" ht="18.5" thickBot="1" x14ac:dyDescent="0.3">
      <c r="A41" s="354"/>
      <c r="B41" s="46" t="s">
        <v>177</v>
      </c>
      <c r="C41" s="47" t="s">
        <v>40</v>
      </c>
    </row>
    <row r="42" spans="1:3" ht="18.5" thickBot="1" x14ac:dyDescent="0.3">
      <c r="A42" s="354"/>
      <c r="B42" s="46" t="s">
        <v>178</v>
      </c>
      <c r="C42" s="47" t="s">
        <v>224</v>
      </c>
    </row>
    <row r="43" spans="1:3" ht="18.5" thickBot="1" x14ac:dyDescent="0.3">
      <c r="A43" s="354"/>
      <c r="B43" s="46" t="s">
        <v>179</v>
      </c>
      <c r="C43" s="47" t="s">
        <v>223</v>
      </c>
    </row>
    <row r="44" spans="1:3" ht="17" thickBot="1" x14ac:dyDescent="0.3">
      <c r="A44" s="355"/>
      <c r="B44" s="48" t="s">
        <v>169</v>
      </c>
      <c r="C44" s="47" t="s">
        <v>123</v>
      </c>
    </row>
    <row r="45" spans="1:3" ht="17" thickBot="1" x14ac:dyDescent="0.3">
      <c r="A45" s="356" t="s">
        <v>53</v>
      </c>
      <c r="B45" s="43" t="s">
        <v>170</v>
      </c>
      <c r="C45" s="44" t="s">
        <v>45</v>
      </c>
    </row>
    <row r="46" spans="1:3" ht="17" thickBot="1" x14ac:dyDescent="0.3">
      <c r="A46" s="357"/>
      <c r="B46" s="43" t="s">
        <v>171</v>
      </c>
      <c r="C46" s="44" t="s">
        <v>46</v>
      </c>
    </row>
    <row r="47" spans="1:3" ht="17" thickBot="1" x14ac:dyDescent="0.3">
      <c r="A47" s="358"/>
      <c r="B47" s="43" t="s">
        <v>172</v>
      </c>
      <c r="C47" s="44" t="s">
        <v>47</v>
      </c>
    </row>
    <row r="48" spans="1:3" ht="18.5" thickBot="1" x14ac:dyDescent="0.3">
      <c r="A48" s="359" t="s">
        <v>54</v>
      </c>
      <c r="B48" s="46" t="s">
        <v>180</v>
      </c>
      <c r="C48" s="47" t="s">
        <v>222</v>
      </c>
    </row>
    <row r="49" spans="1:3" ht="18.5" thickBot="1" x14ac:dyDescent="0.3">
      <c r="A49" s="360"/>
      <c r="B49" s="46" t="s">
        <v>181</v>
      </c>
      <c r="C49" s="47" t="s">
        <v>49</v>
      </c>
    </row>
    <row r="50" spans="1:3" ht="18.5" thickBot="1" x14ac:dyDescent="0.3">
      <c r="A50" s="45" t="s">
        <v>55</v>
      </c>
      <c r="B50" s="43" t="s">
        <v>182</v>
      </c>
      <c r="C50" s="44" t="s">
        <v>50</v>
      </c>
    </row>
    <row r="51" spans="1:3" ht="17" thickBot="1" x14ac:dyDescent="0.3">
      <c r="A51" s="49" t="s">
        <v>60</v>
      </c>
      <c r="B51" s="46" t="s">
        <v>173</v>
      </c>
      <c r="C51" s="47" t="s">
        <v>60</v>
      </c>
    </row>
  </sheetData>
  <mergeCells count="4">
    <mergeCell ref="A38:A44"/>
    <mergeCell ref="A45:A47"/>
    <mergeCell ref="A48:A49"/>
    <mergeCell ref="A2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A6CD-14DA-44CE-A552-350BCB82BC81}">
  <dimension ref="A1:E51"/>
  <sheetViews>
    <sheetView zoomScale="81" workbookViewId="0">
      <selection activeCell="E14" sqref="E14"/>
    </sheetView>
  </sheetViews>
  <sheetFormatPr defaultRowHeight="12.5" x14ac:dyDescent="0.25"/>
  <cols>
    <col min="1" max="1" width="41.54296875" customWidth="1"/>
    <col min="3" max="3" width="16" style="1" customWidth="1"/>
    <col min="4" max="4" width="10.1796875" customWidth="1"/>
    <col min="5" max="5" width="27.7265625" style="55" customWidth="1"/>
  </cols>
  <sheetData>
    <row r="1" spans="1:5" ht="13" x14ac:dyDescent="0.25">
      <c r="A1" s="59" t="s">
        <v>197</v>
      </c>
      <c r="B1" s="59" t="s">
        <v>198</v>
      </c>
      <c r="D1" s="59" t="s">
        <v>199</v>
      </c>
      <c r="E1" s="60" t="s">
        <v>196</v>
      </c>
    </row>
    <row r="2" spans="1:5" ht="20.5" x14ac:dyDescent="0.8">
      <c r="A2" s="32" t="s">
        <v>2</v>
      </c>
      <c r="B2" s="28" t="s">
        <v>12</v>
      </c>
      <c r="D2" s="28" t="s">
        <v>76</v>
      </c>
      <c r="E2" s="56" t="s">
        <v>190</v>
      </c>
    </row>
    <row r="3" spans="1:5" ht="31.5" customHeight="1" x14ac:dyDescent="0.8">
      <c r="A3" s="32" t="s">
        <v>1</v>
      </c>
      <c r="B3" s="28" t="s">
        <v>13</v>
      </c>
      <c r="D3" s="28" t="s">
        <v>77</v>
      </c>
      <c r="E3" s="56" t="s">
        <v>191</v>
      </c>
    </row>
    <row r="4" spans="1:5" ht="20.5" x14ac:dyDescent="0.8">
      <c r="A4" s="50">
        <v>0</v>
      </c>
      <c r="D4" s="28" t="s">
        <v>78</v>
      </c>
      <c r="E4" s="55" t="s">
        <v>269</v>
      </c>
    </row>
    <row r="5" spans="1:5" ht="20.5" x14ac:dyDescent="0.8">
      <c r="A5" s="50">
        <v>1</v>
      </c>
      <c r="D5" s="28" t="s">
        <v>79</v>
      </c>
    </row>
    <row r="6" spans="1:5" ht="20.5" x14ac:dyDescent="0.8">
      <c r="A6" s="33" t="s">
        <v>70</v>
      </c>
      <c r="C6" s="35" t="s">
        <v>75</v>
      </c>
      <c r="D6" s="28" t="s">
        <v>80</v>
      </c>
      <c r="E6" s="58" t="s">
        <v>192</v>
      </c>
    </row>
    <row r="7" spans="1:5" ht="20.5" x14ac:dyDescent="0.8">
      <c r="A7" s="32" t="s">
        <v>74</v>
      </c>
      <c r="C7" s="36" t="s">
        <v>62</v>
      </c>
      <c r="D7" s="28" t="s">
        <v>81</v>
      </c>
      <c r="E7" s="61" t="s">
        <v>193</v>
      </c>
    </row>
    <row r="8" spans="1:5" ht="20.5" x14ac:dyDescent="0.8">
      <c r="A8" s="32" t="s">
        <v>72</v>
      </c>
      <c r="C8" s="36" t="s">
        <v>26</v>
      </c>
      <c r="D8" s="28" t="s">
        <v>82</v>
      </c>
      <c r="E8" s="61" t="s">
        <v>194</v>
      </c>
    </row>
    <row r="9" spans="1:5" ht="20.5" x14ac:dyDescent="0.8">
      <c r="A9" s="32" t="s">
        <v>71</v>
      </c>
      <c r="C9" s="36" t="s">
        <v>27</v>
      </c>
      <c r="D9" s="28" t="s">
        <v>83</v>
      </c>
      <c r="E9" s="61" t="s">
        <v>195</v>
      </c>
    </row>
    <row r="10" spans="1:5" ht="20.5" x14ac:dyDescent="0.8">
      <c r="A10" s="32" t="s">
        <v>73</v>
      </c>
      <c r="C10" s="36" t="s">
        <v>25</v>
      </c>
      <c r="E10" s="61" t="s">
        <v>237</v>
      </c>
    </row>
    <row r="11" spans="1:5" ht="20.5" x14ac:dyDescent="0.25">
      <c r="C11" s="36" t="s">
        <v>24</v>
      </c>
    </row>
    <row r="12" spans="1:5" ht="20.5" x14ac:dyDescent="0.25">
      <c r="C12" s="36" t="s">
        <v>69</v>
      </c>
      <c r="E12" s="55" t="s">
        <v>271</v>
      </c>
    </row>
    <row r="13" spans="1:5" x14ac:dyDescent="0.25">
      <c r="C13" s="1" t="s">
        <v>259</v>
      </c>
      <c r="E13" s="55" t="s">
        <v>272</v>
      </c>
    </row>
    <row r="15" spans="1:5" ht="20.5" x14ac:dyDescent="0.3">
      <c r="A15" s="29" t="s">
        <v>56</v>
      </c>
      <c r="C15" s="35" t="s">
        <v>124</v>
      </c>
    </row>
    <row r="16" spans="1:5" ht="82" x14ac:dyDescent="0.25">
      <c r="A16" s="34" t="s">
        <v>84</v>
      </c>
      <c r="C16" s="37" t="s">
        <v>120</v>
      </c>
    </row>
    <row r="17" spans="1:3" ht="82" x14ac:dyDescent="0.25">
      <c r="A17" s="34" t="s">
        <v>85</v>
      </c>
      <c r="C17" s="37" t="s">
        <v>121</v>
      </c>
    </row>
    <row r="18" spans="1:3" ht="82" x14ac:dyDescent="0.25">
      <c r="A18" s="34" t="s">
        <v>86</v>
      </c>
      <c r="C18" s="37" t="s">
        <v>122</v>
      </c>
    </row>
    <row r="19" spans="1:3" ht="82" x14ac:dyDescent="0.25">
      <c r="A19" s="34" t="s">
        <v>87</v>
      </c>
      <c r="C19" s="37" t="s">
        <v>40</v>
      </c>
    </row>
    <row r="20" spans="1:3" ht="82" x14ac:dyDescent="0.25">
      <c r="A20" s="34" t="s">
        <v>88</v>
      </c>
      <c r="C20" s="37" t="s">
        <v>42</v>
      </c>
    </row>
    <row r="21" spans="1:3" ht="82" x14ac:dyDescent="0.25">
      <c r="A21" s="34" t="s">
        <v>89</v>
      </c>
      <c r="C21" s="37" t="s">
        <v>43</v>
      </c>
    </row>
    <row r="22" spans="1:3" ht="82" x14ac:dyDescent="0.25">
      <c r="A22" s="34" t="s">
        <v>90</v>
      </c>
      <c r="C22" s="37" t="s">
        <v>123</v>
      </c>
    </row>
    <row r="23" spans="1:3" ht="82" x14ac:dyDescent="0.25">
      <c r="A23" s="34" t="s">
        <v>91</v>
      </c>
    </row>
    <row r="24" spans="1:3" ht="82" x14ac:dyDescent="0.25">
      <c r="A24" s="34" t="s">
        <v>92</v>
      </c>
    </row>
    <row r="25" spans="1:3" ht="82" x14ac:dyDescent="0.25">
      <c r="A25" s="34" t="s">
        <v>93</v>
      </c>
    </row>
    <row r="26" spans="1:3" ht="82" x14ac:dyDescent="0.25">
      <c r="A26" s="34" t="s">
        <v>94</v>
      </c>
    </row>
    <row r="27" spans="1:3" ht="82" x14ac:dyDescent="0.25">
      <c r="A27" s="34" t="s">
        <v>95</v>
      </c>
    </row>
    <row r="28" spans="1:3" ht="82" x14ac:dyDescent="0.25">
      <c r="A28" s="34" t="s">
        <v>96</v>
      </c>
    </row>
    <row r="29" spans="1:3" ht="82" x14ac:dyDescent="0.25">
      <c r="A29" s="34" t="s">
        <v>97</v>
      </c>
    </row>
    <row r="30" spans="1:3" ht="82" x14ac:dyDescent="0.25">
      <c r="A30" s="34" t="s">
        <v>98</v>
      </c>
    </row>
    <row r="31" spans="1:3" ht="82" x14ac:dyDescent="0.25">
      <c r="A31" s="34" t="s">
        <v>99</v>
      </c>
    </row>
    <row r="32" spans="1:3" ht="82" x14ac:dyDescent="0.25">
      <c r="A32" s="34" t="s">
        <v>100</v>
      </c>
    </row>
    <row r="33" spans="1:1" ht="82" x14ac:dyDescent="0.25">
      <c r="A33" s="34" t="s">
        <v>101</v>
      </c>
    </row>
    <row r="34" spans="1:1" ht="82" x14ac:dyDescent="0.25">
      <c r="A34" s="34" t="s">
        <v>102</v>
      </c>
    </row>
    <row r="35" spans="1:1" ht="82" x14ac:dyDescent="0.25">
      <c r="A35" s="34" t="s">
        <v>103</v>
      </c>
    </row>
    <row r="36" spans="1:1" ht="82" x14ac:dyDescent="0.25">
      <c r="A36" s="34" t="s">
        <v>104</v>
      </c>
    </row>
    <row r="37" spans="1:1" ht="82" x14ac:dyDescent="0.25">
      <c r="A37" s="34" t="s">
        <v>105</v>
      </c>
    </row>
    <row r="38" spans="1:1" ht="61.5" x14ac:dyDescent="0.25">
      <c r="A38" s="34" t="s">
        <v>106</v>
      </c>
    </row>
    <row r="39" spans="1:1" ht="61.5" x14ac:dyDescent="0.25">
      <c r="A39" s="34" t="s">
        <v>107</v>
      </c>
    </row>
    <row r="40" spans="1:1" ht="82" x14ac:dyDescent="0.25">
      <c r="A40" s="34" t="s">
        <v>108</v>
      </c>
    </row>
    <row r="41" spans="1:1" ht="82" x14ac:dyDescent="0.25">
      <c r="A41" s="34" t="s">
        <v>109</v>
      </c>
    </row>
    <row r="42" spans="1:1" ht="82" x14ac:dyDescent="0.25">
      <c r="A42" s="34" t="s">
        <v>110</v>
      </c>
    </row>
    <row r="43" spans="1:1" ht="82" x14ac:dyDescent="0.25">
      <c r="A43" s="34" t="s">
        <v>111</v>
      </c>
    </row>
    <row r="44" spans="1:1" ht="102.5" x14ac:dyDescent="0.25">
      <c r="A44" s="34" t="s">
        <v>112</v>
      </c>
    </row>
    <row r="45" spans="1:1" ht="102.5" x14ac:dyDescent="0.25">
      <c r="A45" s="34" t="s">
        <v>113</v>
      </c>
    </row>
    <row r="46" spans="1:1" ht="102.5" x14ac:dyDescent="0.25">
      <c r="A46" s="34" t="s">
        <v>114</v>
      </c>
    </row>
    <row r="47" spans="1:1" ht="102.5" x14ac:dyDescent="0.25">
      <c r="A47" s="34" t="s">
        <v>115</v>
      </c>
    </row>
    <row r="48" spans="1:1" ht="82" x14ac:dyDescent="0.25">
      <c r="A48" s="34" t="s">
        <v>116</v>
      </c>
    </row>
    <row r="49" spans="1:1" ht="82" x14ac:dyDescent="0.25">
      <c r="A49" s="34" t="s">
        <v>117</v>
      </c>
    </row>
    <row r="50" spans="1:1" ht="82" x14ac:dyDescent="0.25">
      <c r="A50" s="34" t="s">
        <v>118</v>
      </c>
    </row>
    <row r="51" spans="1:1" ht="82" x14ac:dyDescent="0.25">
      <c r="A51" s="34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26"/>
  <sheetViews>
    <sheetView workbookViewId="0">
      <selection activeCell="I20" sqref="I20"/>
    </sheetView>
  </sheetViews>
  <sheetFormatPr defaultRowHeight="12.5" x14ac:dyDescent="0.25"/>
  <cols>
    <col min="2" max="2" width="24" bestFit="1" customWidth="1"/>
    <col min="3" max="3" width="50" customWidth="1"/>
  </cols>
  <sheetData>
    <row r="4" spans="2:3" ht="14.5" x14ac:dyDescent="0.25">
      <c r="B4" s="364" t="s">
        <v>56</v>
      </c>
      <c r="C4" s="2" t="s">
        <v>29</v>
      </c>
    </row>
    <row r="5" spans="2:3" ht="14.5" x14ac:dyDescent="0.25">
      <c r="B5" s="364"/>
      <c r="C5" s="2" t="s">
        <v>30</v>
      </c>
    </row>
    <row r="6" spans="2:3" ht="14.5" x14ac:dyDescent="0.25">
      <c r="B6" s="364"/>
      <c r="C6" s="2" t="s">
        <v>31</v>
      </c>
    </row>
    <row r="7" spans="2:3" ht="14.5" x14ac:dyDescent="0.25">
      <c r="B7" s="364"/>
      <c r="C7" s="2" t="s">
        <v>32</v>
      </c>
    </row>
    <row r="8" spans="2:3" ht="14.5" x14ac:dyDescent="0.25">
      <c r="B8" s="364"/>
      <c r="C8" s="2" t="s">
        <v>33</v>
      </c>
    </row>
    <row r="9" spans="2:3" ht="14.5" x14ac:dyDescent="0.25">
      <c r="B9" s="364"/>
      <c r="C9" s="2" t="s">
        <v>34</v>
      </c>
    </row>
    <row r="10" spans="2:3" ht="14.5" x14ac:dyDescent="0.25">
      <c r="B10" s="364"/>
      <c r="C10" s="2" t="s">
        <v>35</v>
      </c>
    </row>
    <row r="11" spans="2:3" ht="14.5" x14ac:dyDescent="0.25">
      <c r="B11" s="364"/>
      <c r="C11" s="2" t="s">
        <v>36</v>
      </c>
    </row>
    <row r="12" spans="2:3" ht="14.5" x14ac:dyDescent="0.25">
      <c r="B12" s="365" t="s">
        <v>37</v>
      </c>
      <c r="C12" s="2" t="s">
        <v>44</v>
      </c>
    </row>
    <row r="13" spans="2:3" ht="14.5" x14ac:dyDescent="0.25">
      <c r="B13" s="365"/>
      <c r="C13" s="2" t="s">
        <v>38</v>
      </c>
    </row>
    <row r="14" spans="2:3" ht="14.5" x14ac:dyDescent="0.25">
      <c r="B14" s="365"/>
      <c r="C14" s="2" t="s">
        <v>39</v>
      </c>
    </row>
    <row r="15" spans="2:3" ht="14.5" x14ac:dyDescent="0.25">
      <c r="B15" s="365"/>
      <c r="C15" s="2" t="s">
        <v>40</v>
      </c>
    </row>
    <row r="16" spans="2:3" ht="14.5" x14ac:dyDescent="0.25">
      <c r="B16" s="365"/>
      <c r="C16" s="2" t="s">
        <v>41</v>
      </c>
    </row>
    <row r="17" spans="2:3" ht="14.5" x14ac:dyDescent="0.25">
      <c r="B17" s="365"/>
      <c r="C17" s="2" t="s">
        <v>42</v>
      </c>
    </row>
    <row r="18" spans="2:3" ht="14.5" x14ac:dyDescent="0.25">
      <c r="B18" s="365"/>
      <c r="C18" s="2" t="s">
        <v>43</v>
      </c>
    </row>
    <row r="19" spans="2:3" ht="14.5" x14ac:dyDescent="0.25">
      <c r="B19" s="364" t="s">
        <v>53</v>
      </c>
      <c r="C19" s="2" t="s">
        <v>45</v>
      </c>
    </row>
    <row r="20" spans="2:3" ht="14.5" x14ac:dyDescent="0.25">
      <c r="B20" s="364"/>
      <c r="C20" s="2" t="s">
        <v>46</v>
      </c>
    </row>
    <row r="21" spans="2:3" ht="14.5" x14ac:dyDescent="0.25">
      <c r="B21" s="364"/>
      <c r="C21" s="2" t="s">
        <v>47</v>
      </c>
    </row>
    <row r="22" spans="2:3" ht="14.5" x14ac:dyDescent="0.25">
      <c r="B22" s="364" t="s">
        <v>54</v>
      </c>
      <c r="C22" s="2" t="s">
        <v>48</v>
      </c>
    </row>
    <row r="23" spans="2:3" ht="14.5" x14ac:dyDescent="0.25">
      <c r="B23" s="364"/>
      <c r="C23" s="2" t="s">
        <v>49</v>
      </c>
    </row>
    <row r="24" spans="2:3" ht="14.5" x14ac:dyDescent="0.3">
      <c r="B24" s="3" t="s">
        <v>55</v>
      </c>
      <c r="C24" s="2" t="s">
        <v>50</v>
      </c>
    </row>
    <row r="25" spans="2:3" ht="14.5" x14ac:dyDescent="0.25">
      <c r="B25" s="4"/>
      <c r="C25" s="2" t="s">
        <v>6</v>
      </c>
    </row>
    <row r="26" spans="2:3" ht="14.5" x14ac:dyDescent="0.3">
      <c r="B26" s="3" t="s">
        <v>60</v>
      </c>
      <c r="C26" s="2" t="s">
        <v>60</v>
      </c>
    </row>
  </sheetData>
  <mergeCells count="4">
    <mergeCell ref="B4:B11"/>
    <mergeCell ref="B12:B18"/>
    <mergeCell ref="B19:B21"/>
    <mergeCell ref="B22:B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ODU BD- Hospital Name</vt:lpstr>
      <vt:lpstr>ICD-10 Codes</vt:lpstr>
      <vt:lpstr>Drop down lists</vt:lpstr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Shatha Ghandi Muhsineh</cp:lastModifiedBy>
  <cp:lastPrinted>2019-03-24T09:07:40Z</cp:lastPrinted>
  <dcterms:created xsi:type="dcterms:W3CDTF">2012-02-03T07:51:48Z</dcterms:created>
  <dcterms:modified xsi:type="dcterms:W3CDTF">2023-02-23T05:09:27Z</dcterms:modified>
</cp:coreProperties>
</file>